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<sst xmlns="http://schemas.openxmlformats.org/spreadsheetml/2006/main" count="320" uniqueCount="217">
  <si>
    <t>Dział</t>
  </si>
  <si>
    <t>Rozdział</t>
  </si>
  <si>
    <t>Paragraf</t>
  </si>
  <si>
    <t>Treść</t>
  </si>
  <si>
    <t>010</t>
  </si>
  <si>
    <t>Rolnictwo i łowiectwo</t>
  </si>
  <si>
    <t>145 538,32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</si>
  <si>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</si>
  <si>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</si>
  <si>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</si>
  <si>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</si>
  <si>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2 000,00</t>
  </si>
  <si>
    <t>2010</t>
  </si>
  <si>
    <t>Dotacje celowe otrzymane z budżetu państwa na realizację zadań bieżących z zakresu administracji rządowej oraz innych zadań zleconych gminie (związkom gmin) ustawami</t>
  </si>
  <si>
    <t>143 538,32</t>
  </si>
  <si>
    <t>600</t>
  </si>
  <si>
    <t>Transport i łączność</t>
  </si>
  <si>
    <t>1 758 000,00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</si>
  <si>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</si>
  <si>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</si>
  <si>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</si>
  <si>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</si>
  <si>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</si>
  <si>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</si>
  <si>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342 140,00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</si>
  <si>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</si>
  <si>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</si>
  <si>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</si>
  <si>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</si>
  <si>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300 000,00</t>
  </si>
  <si>
    <t>6300</t>
  </si>
  <si>
    <t>Dotacja celowa otrzymana z tytułu pomocy finansowej udzielanej między jednostkami samorządu terytorialnego na dofinansowanie własnych zadań inwestycyjnych i zakupów inwestycyjnych</t>
  </si>
  <si>
    <t>42 140,00</t>
  </si>
  <si>
    <t>750</t>
  </si>
  <si>
    <t>Administracja publiczna</t>
  </si>
  <si>
    <t>106 624,00</t>
  </si>
  <si>
    <t>75011</t>
  </si>
  <si>
    <t>Urzędy wojewódzkie</t>
  </si>
  <si>
    <t>40 114,00</t>
  </si>
  <si>
    <t>40 098,00</t>
  </si>
  <si>
    <t>2360</t>
  </si>
  <si>
    <t>Dochody jednostek samorządu terytorialnego związane z realizacją zadań z zakresu administracji rządowej oraz innych zadań zleconych ustawami</t>
  </si>
  <si>
    <t>16,00</t>
  </si>
  <si>
    <t>75023</t>
  </si>
  <si>
    <t>Urzędy gmin (miast i miast na prawach powiatu)</t>
  </si>
  <si>
    <t>56 100,00</t>
  </si>
  <si>
    <t>40 000,00</t>
  </si>
  <si>
    <t>0830</t>
  </si>
  <si>
    <t>Wpływy z usług</t>
  </si>
  <si>
    <t>14 000,00</t>
  </si>
  <si>
    <t>0920</t>
  </si>
  <si>
    <t>Pozostałe odsetki</t>
  </si>
  <si>
    <t>100,00</t>
  </si>
  <si>
    <t>2700</t>
  </si>
  <si>
    <t>Środki na dofinansowanie własnych zadań bieżących gmin (związków gmin), powiatów (związków powiatów), samorządów województw, pozyskane z innych źródeł</t>
  </si>
  <si>
    <t>75056</t>
  </si>
  <si>
    <t>Spis powszechny i inne</t>
  </si>
  <si>
    <t>10 410,00</t>
  </si>
  <si>
    <t>751</t>
  </si>
  <si>
    <t>Urzędy naczelnych organów władzy państwowej, kontroli i ochrony prawa oraz sądownictwa</t>
  </si>
  <si>
    <t>962,00</t>
  </si>
  <si>
    <t>75101</t>
  </si>
  <si>
    <t>Urzędy naczelnych organów władzy państwowej, kontroli i ochrony prawa</t>
  </si>
  <si>
    <t>754</t>
  </si>
  <si>
    <t>Bezpieczeństwo publiczne i ochrona przeciwpożarowa</t>
  </si>
  <si>
    <t>226 921,00</t>
  </si>
  <si>
    <t>75412</t>
  </si>
  <si>
    <t>Ochotnicze straże pożarne</t>
  </si>
  <si>
    <t>226 721,00</t>
  </si>
  <si>
    <t>6647</t>
  </si>
  <si>
    <t>Dotacja celowa otrzymana przez jednostkę samorządu terytorialnego od innej jednostki samorządu terytorialnego będacej instytucją wdrażającą na inwestycje i zakupy  inwestycyjne realizowane na podstawie porozumień (umów)</t>
  </si>
  <si>
    <t>75414</t>
  </si>
  <si>
    <t>Obrona cywilna</t>
  </si>
  <si>
    <t>200,00</t>
  </si>
  <si>
    <t>756</t>
  </si>
  <si>
    <t>Dochody od osób prawnych, od osób fizycznych i od innych jednostek nieposiadających osobowości prawnej oraz wydatki związane z ich poborem</t>
  </si>
  <si>
    <t>3 466 480,00</t>
  </si>
  <si>
    <t>Strona 1 z 3</t>
  </si>
  <si>
    <t>BeSTia</t>
  </si>
  <si>
    <t>75601</t>
  </si>
  <si>
    <t>Wpływy z podatku dochodowego od osób fizycznych</t>
  </si>
  <si>
    <t>10 000,00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</si>
  <si>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</si>
  <si>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</si>
  <si>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</si>
  <si>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</si>
  <si>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411 000,00</t>
  </si>
  <si>
    <t>0310</t>
  </si>
  <si>
    <t>Podatek od nieruchomości</t>
  </si>
  <si>
    <t>400 000,00</t>
  </si>
  <si>
    <t>0320</t>
  </si>
  <si>
    <t>Podatek rolny</t>
  </si>
  <si>
    <t>3 000,00</t>
  </si>
  <si>
    <t>0330</t>
  </si>
  <si>
    <t>Podatek leśny</t>
  </si>
  <si>
    <t>7 000,00</t>
  </si>
  <si>
    <t>0910</t>
  </si>
  <si>
    <t>Odsetki od nieterminowych wpłat z tytułu podatków i opłat</t>
  </si>
  <si>
    <t>1 000,00</t>
  </si>
  <si>
    <t>75616</t>
  </si>
  <si>
    <t>Wpływy z podatku rolnego, podatku leśnego, podatku od spadków i darowizn, podatku od czynności cywilno-prawnych oraz podatków i opłat lokalnych od osób fizycznych</t>
  </si>
  <si>
    <t>1 280 000,00</t>
  </si>
  <si>
    <t>500 000,00</t>
  </si>
  <si>
    <t>15 000,00</t>
  </si>
  <si>
    <t>0340</t>
  </si>
  <si>
    <t>Podatek od środków transportowych</t>
  </si>
  <si>
    <t>0360</t>
  </si>
  <si>
    <t>Podatek od spadków i darowizn</t>
  </si>
  <si>
    <t>5 000,00</t>
  </si>
  <si>
    <t>0500</t>
  </si>
  <si>
    <t>Podatek od czynności cywilnoprawnych</t>
  </si>
  <si>
    <t>50 000,00</t>
  </si>
  <si>
    <t>75618</t>
  </si>
  <si>
    <t>Wpływy z innych opłat stanowiących dochody jednostek samorządu terytorialnego na podstawie ustaw</t>
  </si>
  <si>
    <t>110 000,00</t>
  </si>
  <si>
    <t>0410</t>
  </si>
  <si>
    <t>Wpływy z opłaty skarbowej</t>
  </si>
  <si>
    <t>30 000,00</t>
  </si>
  <si>
    <t>0480</t>
  </si>
  <si>
    <t>Wpływy z opłat za zezwolenia na sprzedaż alkoholu</t>
  </si>
  <si>
    <t>80 000,00</t>
  </si>
  <si>
    <t>75621</t>
  </si>
  <si>
    <t>Udziały gmin w podatkach stanowiących dochód budżetu państwa</t>
  </si>
  <si>
    <t>1 655 480,00</t>
  </si>
  <si>
    <t>0010</t>
  </si>
  <si>
    <t>Podatek dochodowy od osób fizycznych</t>
  </si>
  <si>
    <t>1 654 480,00</t>
  </si>
  <si>
    <t>0020</t>
  </si>
  <si>
    <t>Podatek dochodowy od osób prawnych</t>
  </si>
  <si>
    <t>758</t>
  </si>
  <si>
    <t>Różne rozliczenia</t>
  </si>
  <si>
    <t>6 393 319,00</t>
  </si>
  <si>
    <t>75801</t>
  </si>
  <si>
    <t>Część oświatowa subwencji ogólnej dla jednostek samorządu terytorialnego</t>
  </si>
  <si>
    <t>3 789 125,00</t>
  </si>
  <si>
    <t>2920</t>
  </si>
  <si>
    <t>Subwencje ogólne z budżetu państwa</t>
  </si>
  <si>
    <t>75807</t>
  </si>
  <si>
    <t>Część wyrównawcza subwencji ogólnej dla gmin</t>
  </si>
  <si>
    <t>2 604 194,00</t>
  </si>
  <si>
    <t>801</t>
  </si>
  <si>
    <t>Oświata i wychowanie</t>
  </si>
  <si>
    <t>490 580,00</t>
  </si>
  <si>
    <t>80101</t>
  </si>
  <si>
    <t>Szkoły podstawowe</t>
  </si>
  <si>
    <t>235 850,00</t>
  </si>
  <si>
    <t>3 300,00</t>
  </si>
  <si>
    <t>2 500,00</t>
  </si>
  <si>
    <t>50,00</t>
  </si>
  <si>
    <t>230 000,00</t>
  </si>
  <si>
    <t>80104</t>
  </si>
  <si>
    <t xml:space="preserve">Przedszkola </t>
  </si>
  <si>
    <t>20 000,00</t>
  </si>
  <si>
    <t>0690</t>
  </si>
  <si>
    <t>Wpływy z różnych opłat</t>
  </si>
  <si>
    <t>80110</t>
  </si>
  <si>
    <t>Gimnazja</t>
  </si>
  <si>
    <t>4 550,00</t>
  </si>
  <si>
    <t>2 300,00</t>
  </si>
  <si>
    <t>2 200,00</t>
  </si>
  <si>
    <t>80148</t>
  </si>
  <si>
    <t>Stołówki szkolne i przedszkolne</t>
  </si>
  <si>
    <t>Strona 2 z 3</t>
  </si>
  <si>
    <t>80195</t>
  </si>
  <si>
    <t>200 180,00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</si>
  <si>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</si>
  <si>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</si>
  <si>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170 153,00</t>
  </si>
  <si>
    <t>2009</t>
  </si>
  <si>
    <t>30 027,00</t>
  </si>
  <si>
    <t>852</t>
  </si>
  <si>
    <t>Pomoc społeczna</t>
  </si>
  <si>
    <t>1 781 000,00</t>
  </si>
  <si>
    <t>85212</t>
  </si>
  <si>
    <t>Świadczenia rodzinne, świadczenia z funduszu alimentacyjneego oraz składki na ubezpieczenia emerytalne i rentowe z ubezpieczenia społecznego</t>
  </si>
  <si>
    <t>1 621 000,00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</si>
  <si>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</si>
  <si>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</si>
  <si>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10 600,00</t>
  </si>
  <si>
    <t>2 600,00</t>
  </si>
  <si>
    <t>2030</t>
  </si>
  <si>
    <t>Dotacje celowe otrzymane z budżetu państwa na realizację własnych zadań bieżących gmin (związków gmin)</t>
  </si>
  <si>
    <t>8 000,00</t>
  </si>
  <si>
    <t>85214</t>
  </si>
  <si>
    <t>Zasiłki i pomoc w naturze oraz składki na ubezpieczenia emerytalne i rentowe</t>
  </si>
  <si>
    <t>6 600,00</t>
  </si>
  <si>
    <t>85216</t>
  </si>
  <si>
    <t>Zasiłki stałe</t>
  </si>
  <si>
    <t>78 300,00</t>
  </si>
  <si>
    <t>85219</t>
  </si>
  <si>
    <t>Ośrodki pomocy społecznej</t>
  </si>
  <si>
    <t>54 000,00</t>
  </si>
  <si>
    <t>85295</t>
  </si>
  <si>
    <t>10 500,00</t>
  </si>
  <si>
    <t>854</t>
  </si>
  <si>
    <t>Edukacyjna opieka wychowawcza</t>
  </si>
  <si>
    <t>7 549,00</t>
  </si>
  <si>
    <t>85415</t>
  </si>
  <si>
    <t>Pomoc materialna dla uczniów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</si>
  <si>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</si>
  <si>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</si>
  <si>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</si>
  <si>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</si>
  <si>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</si>
  <si>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14 724 113,32</t>
  </si>
  <si>
    <t>Strona 3 z 3</t>
  </si>
  <si>
    <t>Plan</t>
  </si>
  <si>
    <t>Wykonanie</t>
  </si>
  <si>
    <t xml:space="preserve">% </t>
  </si>
  <si>
    <t>1345,76</t>
  </si>
  <si>
    <t>143538,32</t>
  </si>
  <si>
    <t>0970</t>
  </si>
  <si>
    <t>0460</t>
  </si>
  <si>
    <t>Wpływy z różnych dochodów</t>
  </si>
  <si>
    <t>Wpływy z opłaty eksploatacyjnej</t>
  </si>
  <si>
    <r>
      <t xml:space="preserve">     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DOCHODY BUDŻETOWE     na        30.06.2011r.</t>
    </r>
  </si>
  <si>
    <t>zał.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</si>
</sst>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1" fillId="0" borderId="11" xfId="0" applyNumberFormat="1" applyFont="1" applyFill="1" applyBorder="1" applyAlignment="1" applyProtection="1">
      <alignment horizontal="left"/>
      <protection locked="0"/>
    </xf>
    <xf numFmtId="2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1" xfId="0" applyNumberFormat="1" applyFont="1" applyFill="1" applyBorder="1" applyAlignment="1" applyProtection="1">
      <alignment horizontal="left"/>
      <protection locked="0"/>
    </xf>
    <xf numFmtId="2" fontId="6" fillId="33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NumberFormat="1" applyFont="1" applyFill="1" applyBorder="1" applyAlignment="1" applyProtection="1">
      <alignment horizontal="right" vertical="center"/>
      <protection locked="0"/>
    </xf>
    <xf numFmtId="2" fontId="6" fillId="33" borderId="16" xfId="0" applyNumberFormat="1" applyFont="1" applyFill="1" applyBorder="1" applyAlignment="1" applyProtection="1">
      <alignment horizontal="center" vertical="center"/>
      <protection locked="0"/>
    </xf>
    <xf numFmtId="2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0" fillId="33" borderId="0" xfId="0" applyNumberFormat="1" applyFill="1" applyAlignment="1" applyProtection="1">
      <alignment horizontal="center" vertical="center" wrapText="1"/>
      <protection locked="0"/>
    </xf>
    <xf numFmtId="2" fontId="6" fillId="35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2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2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zoomScalePageLayoutView="0" workbookViewId="0" topLeftCell="A1">
      <selection activeCell="A1" sqref="A1:I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  <col min="10" max="10" width="15.83203125" style="0" customWidth="1"/>
    <col min="11" max="11" width="15" style="0" customWidth="1"/>
  </cols>
  <sheetData>
    <row r="1" spans="1:9" ht="46.5" customHeight="1">
      <c r="A1" s="38"/>
      <c r="B1" s="38"/>
      <c r="C1" s="38"/>
      <c r="D1" s="38"/>
      <c r="E1" s="38"/>
      <c r="F1" s="38"/>
      <c r="G1" s="38"/>
      <c r="H1" s="38"/>
      <c r="I1" s="38"/>
    </row>
    <row r="2" spans="2:11" ht="34.5" customHeight="1">
      <c r="B2" s="39" t="s">
        <v>215</v>
      </c>
      <c r="C2" s="40"/>
      <c r="D2" s="40"/>
      <c r="E2" s="40"/>
      <c r="F2" s="40"/>
      <c r="G2" s="40"/>
      <c r="H2" s="40"/>
      <c r="I2" s="40"/>
      <c r="J2" s="1"/>
      <c r="K2" t="s">
        <v>216</v>
      </c>
    </row>
    <row r="3" spans="2:11" ht="16.5" customHeight="1">
      <c r="B3" s="2" t="s">
        <v>0</v>
      </c>
      <c r="C3" s="41" t="s">
        <v>1</v>
      </c>
      <c r="D3" s="41"/>
      <c r="E3" s="2" t="s">
        <v>2</v>
      </c>
      <c r="F3" s="2" t="s">
        <v>3</v>
      </c>
      <c r="G3" s="41" t="s">
        <v>206</v>
      </c>
      <c r="H3" s="41"/>
      <c r="I3" s="42"/>
      <c r="J3" s="3" t="s">
        <v>207</v>
      </c>
      <c r="K3" s="4" t="s">
        <v>208</v>
      </c>
    </row>
    <row r="4" spans="1:11" ht="16.5" customHeight="1">
      <c r="A4" s="9"/>
      <c r="B4" s="10" t="s">
        <v>4</v>
      </c>
      <c r="C4" s="43"/>
      <c r="D4" s="43"/>
      <c r="E4" s="10"/>
      <c r="F4" s="11" t="s">
        <v>5</v>
      </c>
      <c r="G4" s="44" t="s">
        <v>6</v>
      </c>
      <c r="H4" s="44"/>
      <c r="I4" s="45"/>
      <c r="J4" s="5">
        <f>J5</f>
        <v>144884.08000000002</v>
      </c>
      <c r="K4" s="26">
        <f>J4/G4</f>
        <v>0.9955046890743277</v>
      </c>
    </row>
    <row r="5" spans="1:11" ht="16.5" customHeight="1">
      <c r="A5" s="9"/>
      <c r="B5" s="12"/>
      <c r="C5" s="46" t="s">
        <v>7</v>
      </c>
      <c r="D5" s="46"/>
      <c r="E5" s="13"/>
      <c r="F5" s="14" t="s">
        <v>8</v>
      </c>
      <c r="G5" s="47" t="s">
        <v>6</v>
      </c>
      <c r="H5" s="47"/>
      <c r="I5" s="48"/>
      <c r="J5" s="6">
        <f>J6+J7</f>
        <v>144884.08000000002</v>
      </c>
      <c r="K5" s="26">
        <f aca="true" t="shared" si="0" ref="K5:K68">J5/G5</f>
        <v>0.9955046890743277</v>
      </c>
    </row>
    <row r="6" spans="1:11" ht="36" customHeight="1">
      <c r="A6" s="9"/>
      <c r="B6" s="17"/>
      <c r="C6" s="49"/>
      <c r="D6" s="49"/>
      <c r="E6" s="18" t="s">
        <v>9</v>
      </c>
      <c r="F6" s="19" t="s">
        <v>10</v>
      </c>
      <c r="G6" s="50" t="s">
        <v>11</v>
      </c>
      <c r="H6" s="50"/>
      <c r="I6" s="51"/>
      <c r="J6" s="7" t="s">
        <v>209</v>
      </c>
      <c r="K6" s="26">
        <f t="shared" si="0"/>
        <v>0.67288</v>
      </c>
    </row>
    <row r="7" spans="1:11" ht="35.25" customHeight="1">
      <c r="A7" s="9"/>
      <c r="B7" s="17"/>
      <c r="C7" s="49"/>
      <c r="D7" s="49"/>
      <c r="E7" s="18" t="s">
        <v>12</v>
      </c>
      <c r="F7" s="19" t="s">
        <v>13</v>
      </c>
      <c r="G7" s="50" t="s">
        <v>14</v>
      </c>
      <c r="H7" s="50"/>
      <c r="I7" s="51"/>
      <c r="J7" s="7" t="s">
        <v>210</v>
      </c>
      <c r="K7" s="26">
        <f t="shared" si="0"/>
        <v>1</v>
      </c>
    </row>
    <row r="8" spans="1:11" ht="16.5" customHeight="1">
      <c r="A8" s="9"/>
      <c r="B8" s="10" t="s">
        <v>15</v>
      </c>
      <c r="C8" s="43"/>
      <c r="D8" s="43"/>
      <c r="E8" s="10"/>
      <c r="F8" s="11" t="s">
        <v>16</v>
      </c>
      <c r="G8" s="44" t="s">
        <v>17</v>
      </c>
      <c r="H8" s="44"/>
      <c r="I8" s="45"/>
      <c r="J8" s="5">
        <f>J9</f>
        <v>396</v>
      </c>
      <c r="K8" s="26">
        <f t="shared" si="0"/>
        <v>0.00022525597269624573</v>
      </c>
    </row>
    <row r="9" spans="1:11" ht="16.5" customHeight="1">
      <c r="A9" s="9"/>
      <c r="B9" s="12"/>
      <c r="C9" s="46" t="s">
        <v>18</v>
      </c>
      <c r="D9" s="46"/>
      <c r="E9" s="13"/>
      <c r="F9" s="14" t="s">
        <v>19</v>
      </c>
      <c r="G9" s="47" t="s">
        <v>17</v>
      </c>
      <c r="H9" s="47"/>
      <c r="I9" s="48"/>
      <c r="J9" s="6">
        <f>J10</f>
        <v>396</v>
      </c>
      <c r="K9" s="26">
        <f t="shared" si="0"/>
        <v>0.00022525597269624573</v>
      </c>
    </row>
    <row r="10" spans="1:11" ht="16.5" customHeight="1">
      <c r="A10" s="9"/>
      <c r="B10" s="12"/>
      <c r="C10" s="20"/>
      <c r="D10" s="20"/>
      <c r="E10" s="21" t="s">
        <v>153</v>
      </c>
      <c r="F10" s="25" t="s">
        <v>154</v>
      </c>
      <c r="G10" s="52">
        <v>0</v>
      </c>
      <c r="H10" s="53"/>
      <c r="I10" s="16"/>
      <c r="J10" s="6">
        <v>396</v>
      </c>
      <c r="K10" s="26">
        <v>0</v>
      </c>
    </row>
    <row r="11" spans="1:11" ht="25.5" customHeight="1">
      <c r="A11" s="9"/>
      <c r="B11" s="17"/>
      <c r="C11" s="49"/>
      <c r="D11" s="49"/>
      <c r="E11" s="18" t="s">
        <v>20</v>
      </c>
      <c r="F11" s="19" t="s">
        <v>21</v>
      </c>
      <c r="G11" s="50" t="s">
        <v>17</v>
      </c>
      <c r="H11" s="50"/>
      <c r="I11" s="51"/>
      <c r="J11" s="7">
        <v>0</v>
      </c>
      <c r="K11" s="26">
        <f t="shared" si="0"/>
        <v>0</v>
      </c>
    </row>
    <row r="12" spans="1:11" ht="16.5" customHeight="1">
      <c r="A12" s="9"/>
      <c r="B12" s="10" t="s">
        <v>22</v>
      </c>
      <c r="C12" s="43"/>
      <c r="D12" s="43"/>
      <c r="E12" s="10"/>
      <c r="F12" s="11" t="s">
        <v>23</v>
      </c>
      <c r="G12" s="44" t="s">
        <v>24</v>
      </c>
      <c r="H12" s="44"/>
      <c r="I12" s="45"/>
      <c r="J12" s="5">
        <f>J13</f>
        <v>0</v>
      </c>
      <c r="K12" s="26">
        <f t="shared" si="0"/>
        <v>0</v>
      </c>
    </row>
    <row r="13" spans="1:11" ht="16.5" customHeight="1">
      <c r="A13" s="9"/>
      <c r="B13" s="12"/>
      <c r="C13" s="46" t="s">
        <v>25</v>
      </c>
      <c r="D13" s="46"/>
      <c r="E13" s="13"/>
      <c r="F13" s="14" t="s">
        <v>26</v>
      </c>
      <c r="G13" s="47" t="s">
        <v>24</v>
      </c>
      <c r="H13" s="47"/>
      <c r="I13" s="48"/>
      <c r="J13" s="6">
        <f>J14+J15</f>
        <v>0</v>
      </c>
      <c r="K13" s="26">
        <f t="shared" si="0"/>
        <v>0</v>
      </c>
    </row>
    <row r="14" spans="1:11" ht="27.75" customHeight="1">
      <c r="A14" s="9"/>
      <c r="B14" s="17"/>
      <c r="C14" s="49"/>
      <c r="D14" s="49"/>
      <c r="E14" s="18" t="s">
        <v>27</v>
      </c>
      <c r="F14" s="19" t="s">
        <v>28</v>
      </c>
      <c r="G14" s="50" t="s">
        <v>29</v>
      </c>
      <c r="H14" s="50"/>
      <c r="I14" s="51"/>
      <c r="J14" s="7">
        <v>0</v>
      </c>
      <c r="K14" s="26">
        <f t="shared" si="0"/>
        <v>0</v>
      </c>
    </row>
    <row r="15" spans="1:11" ht="37.5" customHeight="1">
      <c r="A15" s="9"/>
      <c r="B15" s="17"/>
      <c r="C15" s="49"/>
      <c r="D15" s="49"/>
      <c r="E15" s="18" t="s">
        <v>30</v>
      </c>
      <c r="F15" s="19" t="s">
        <v>31</v>
      </c>
      <c r="G15" s="50" t="s">
        <v>32</v>
      </c>
      <c r="H15" s="50"/>
      <c r="I15" s="51"/>
      <c r="J15" s="7">
        <v>0</v>
      </c>
      <c r="K15" s="26">
        <f t="shared" si="0"/>
        <v>0</v>
      </c>
    </row>
    <row r="16" spans="1:11" ht="16.5" customHeight="1">
      <c r="A16" s="9"/>
      <c r="B16" s="10" t="s">
        <v>33</v>
      </c>
      <c r="C16" s="43"/>
      <c r="D16" s="43"/>
      <c r="E16" s="10"/>
      <c r="F16" s="11" t="s">
        <v>34</v>
      </c>
      <c r="G16" s="44" t="s">
        <v>35</v>
      </c>
      <c r="H16" s="44"/>
      <c r="I16" s="45"/>
      <c r="J16" s="5">
        <f>J17+J20+J27</f>
        <v>61907.560000000005</v>
      </c>
      <c r="K16" s="26">
        <f t="shared" si="0"/>
        <v>0.5806156212484994</v>
      </c>
    </row>
    <row r="17" spans="1:11" ht="16.5" customHeight="1">
      <c r="A17" s="9"/>
      <c r="B17" s="12"/>
      <c r="C17" s="46" t="s">
        <v>36</v>
      </c>
      <c r="D17" s="46"/>
      <c r="E17" s="13"/>
      <c r="F17" s="14" t="s">
        <v>37</v>
      </c>
      <c r="G17" s="47" t="s">
        <v>38</v>
      </c>
      <c r="H17" s="47"/>
      <c r="I17" s="48"/>
      <c r="J17" s="6">
        <f>J18+J19</f>
        <v>21592.65</v>
      </c>
      <c r="K17" s="26">
        <f t="shared" si="0"/>
        <v>0.53828214588423</v>
      </c>
    </row>
    <row r="18" spans="1:11" ht="30" customHeight="1">
      <c r="A18" s="9"/>
      <c r="B18" s="17"/>
      <c r="C18" s="49"/>
      <c r="D18" s="49"/>
      <c r="E18" s="18" t="s">
        <v>12</v>
      </c>
      <c r="F18" s="19" t="s">
        <v>13</v>
      </c>
      <c r="G18" s="50" t="s">
        <v>39</v>
      </c>
      <c r="H18" s="50"/>
      <c r="I18" s="51"/>
      <c r="J18" s="7">
        <v>21588</v>
      </c>
      <c r="K18" s="26">
        <f t="shared" si="0"/>
        <v>0.5383809666317522</v>
      </c>
    </row>
    <row r="19" spans="1:11" ht="26.25" customHeight="1">
      <c r="A19" s="9"/>
      <c r="B19" s="17"/>
      <c r="C19" s="49"/>
      <c r="D19" s="49"/>
      <c r="E19" s="18" t="s">
        <v>40</v>
      </c>
      <c r="F19" s="19" t="s">
        <v>41</v>
      </c>
      <c r="G19" s="50" t="s">
        <v>42</v>
      </c>
      <c r="H19" s="50"/>
      <c r="I19" s="51"/>
      <c r="J19" s="7">
        <v>4.65</v>
      </c>
      <c r="K19" s="26">
        <f t="shared" si="0"/>
        <v>0.290625</v>
      </c>
    </row>
    <row r="20" spans="1:11" ht="16.5" customHeight="1">
      <c r="A20" s="9"/>
      <c r="B20" s="12"/>
      <c r="C20" s="46" t="s">
        <v>43</v>
      </c>
      <c r="D20" s="46"/>
      <c r="E20" s="13"/>
      <c r="F20" s="14" t="s">
        <v>44</v>
      </c>
      <c r="G20" s="47" t="s">
        <v>45</v>
      </c>
      <c r="H20" s="47"/>
      <c r="I20" s="48"/>
      <c r="J20" s="6">
        <f>J21+J22+J23+J24+J25+J26</f>
        <v>29904.910000000003</v>
      </c>
      <c r="K20" s="26">
        <f t="shared" si="0"/>
        <v>0.5330643493761141</v>
      </c>
    </row>
    <row r="21" spans="1:11" ht="16.5" customHeight="1">
      <c r="A21" s="9"/>
      <c r="B21" s="12"/>
      <c r="C21" s="20"/>
      <c r="D21" s="20"/>
      <c r="E21" s="21" t="s">
        <v>153</v>
      </c>
      <c r="F21" s="14"/>
      <c r="G21" s="52">
        <v>0</v>
      </c>
      <c r="H21" s="53"/>
      <c r="I21" s="16"/>
      <c r="J21" s="6">
        <v>300</v>
      </c>
      <c r="K21" s="26">
        <v>0</v>
      </c>
    </row>
    <row r="22" spans="1:11" ht="39" customHeight="1">
      <c r="A22" s="9"/>
      <c r="B22" s="17"/>
      <c r="C22" s="49"/>
      <c r="D22" s="49"/>
      <c r="E22" s="18" t="s">
        <v>9</v>
      </c>
      <c r="F22" s="19" t="s">
        <v>10</v>
      </c>
      <c r="G22" s="50" t="s">
        <v>46</v>
      </c>
      <c r="H22" s="50"/>
      <c r="I22" s="51"/>
      <c r="J22" s="7">
        <v>18835.31</v>
      </c>
      <c r="K22" s="26">
        <f t="shared" si="0"/>
        <v>0.47088275</v>
      </c>
    </row>
    <row r="23" spans="1:11" ht="16.5" customHeight="1">
      <c r="A23" s="9"/>
      <c r="B23" s="17"/>
      <c r="C23" s="49"/>
      <c r="D23" s="49"/>
      <c r="E23" s="18" t="s">
        <v>47</v>
      </c>
      <c r="F23" s="19" t="s">
        <v>48</v>
      </c>
      <c r="G23" s="50" t="s">
        <v>49</v>
      </c>
      <c r="H23" s="50"/>
      <c r="I23" s="51"/>
      <c r="J23" s="7">
        <v>7663.96</v>
      </c>
      <c r="K23" s="26">
        <f t="shared" si="0"/>
        <v>0.5474257142857143</v>
      </c>
    </row>
    <row r="24" spans="1:11" ht="16.5" customHeight="1">
      <c r="A24" s="9"/>
      <c r="B24" s="17"/>
      <c r="C24" s="49"/>
      <c r="D24" s="49"/>
      <c r="E24" s="18" t="s">
        <v>50</v>
      </c>
      <c r="F24" s="19" t="s">
        <v>51</v>
      </c>
      <c r="G24" s="50" t="s">
        <v>52</v>
      </c>
      <c r="H24" s="50"/>
      <c r="I24" s="51"/>
      <c r="J24" s="7">
        <v>211.49</v>
      </c>
      <c r="K24" s="26">
        <f t="shared" si="0"/>
        <v>2.1149</v>
      </c>
    </row>
    <row r="25" spans="1:11" ht="16.5" customHeight="1">
      <c r="A25" s="9"/>
      <c r="B25" s="17"/>
      <c r="C25" s="17"/>
      <c r="D25" s="17"/>
      <c r="E25" s="22" t="s">
        <v>211</v>
      </c>
      <c r="F25" s="23" t="s">
        <v>213</v>
      </c>
      <c r="G25" s="29">
        <v>894.15</v>
      </c>
      <c r="H25" s="30"/>
      <c r="I25" s="31"/>
      <c r="J25" s="7">
        <v>894.15</v>
      </c>
      <c r="K25" s="26">
        <f t="shared" si="0"/>
        <v>1</v>
      </c>
    </row>
    <row r="26" spans="1:11" ht="41.25" customHeight="1">
      <c r="A26" s="9"/>
      <c r="B26" s="17"/>
      <c r="C26" s="49"/>
      <c r="D26" s="49"/>
      <c r="E26" s="18" t="s">
        <v>53</v>
      </c>
      <c r="F26" s="19" t="s">
        <v>54</v>
      </c>
      <c r="G26" s="50" t="s">
        <v>11</v>
      </c>
      <c r="H26" s="50"/>
      <c r="I26" s="51"/>
      <c r="J26" s="7">
        <v>2000</v>
      </c>
      <c r="K26" s="26">
        <f t="shared" si="0"/>
        <v>1</v>
      </c>
    </row>
    <row r="27" spans="1:11" ht="16.5" customHeight="1">
      <c r="A27" s="9"/>
      <c r="B27" s="12"/>
      <c r="C27" s="46" t="s">
        <v>55</v>
      </c>
      <c r="D27" s="46"/>
      <c r="E27" s="13"/>
      <c r="F27" s="14" t="s">
        <v>56</v>
      </c>
      <c r="G27" s="47" t="s">
        <v>57</v>
      </c>
      <c r="H27" s="47"/>
      <c r="I27" s="48"/>
      <c r="J27" s="6">
        <f>J28</f>
        <v>10410</v>
      </c>
      <c r="K27" s="26">
        <f t="shared" si="0"/>
        <v>1</v>
      </c>
    </row>
    <row r="28" spans="1:11" ht="38.25" customHeight="1">
      <c r="A28" s="9"/>
      <c r="B28" s="17"/>
      <c r="C28" s="49"/>
      <c r="D28" s="49"/>
      <c r="E28" s="18" t="s">
        <v>12</v>
      </c>
      <c r="F28" s="19" t="s">
        <v>13</v>
      </c>
      <c r="G28" s="50" t="s">
        <v>57</v>
      </c>
      <c r="H28" s="50"/>
      <c r="I28" s="51"/>
      <c r="J28" s="7">
        <v>10410</v>
      </c>
      <c r="K28" s="26">
        <f t="shared" si="0"/>
        <v>1</v>
      </c>
    </row>
    <row r="29" spans="1:11" ht="28.5" customHeight="1">
      <c r="A29" s="9"/>
      <c r="B29" s="10" t="s">
        <v>58</v>
      </c>
      <c r="C29" s="43"/>
      <c r="D29" s="43"/>
      <c r="E29" s="10"/>
      <c r="F29" s="11" t="s">
        <v>59</v>
      </c>
      <c r="G29" s="44" t="s">
        <v>60</v>
      </c>
      <c r="H29" s="44"/>
      <c r="I29" s="45"/>
      <c r="J29" s="5">
        <f>J30</f>
        <v>482</v>
      </c>
      <c r="K29" s="26">
        <f t="shared" si="0"/>
        <v>0.501039501039501</v>
      </c>
    </row>
    <row r="30" spans="1:11" ht="16.5" customHeight="1">
      <c r="A30" s="9"/>
      <c r="B30" s="12"/>
      <c r="C30" s="46" t="s">
        <v>61</v>
      </c>
      <c r="D30" s="46"/>
      <c r="E30" s="13"/>
      <c r="F30" s="14" t="s">
        <v>62</v>
      </c>
      <c r="G30" s="47" t="s">
        <v>60</v>
      </c>
      <c r="H30" s="47"/>
      <c r="I30" s="48"/>
      <c r="J30" s="6">
        <f>J31</f>
        <v>482</v>
      </c>
      <c r="K30" s="26">
        <f t="shared" si="0"/>
        <v>0.501039501039501</v>
      </c>
    </row>
    <row r="31" spans="1:11" ht="36.75" customHeight="1">
      <c r="A31" s="9"/>
      <c r="B31" s="17"/>
      <c r="C31" s="49"/>
      <c r="D31" s="49"/>
      <c r="E31" s="18" t="s">
        <v>12</v>
      </c>
      <c r="F31" s="24" t="s">
        <v>13</v>
      </c>
      <c r="G31" s="50" t="s">
        <v>60</v>
      </c>
      <c r="H31" s="50"/>
      <c r="I31" s="51"/>
      <c r="J31" s="7">
        <v>482</v>
      </c>
      <c r="K31" s="26">
        <f t="shared" si="0"/>
        <v>0.501039501039501</v>
      </c>
    </row>
    <row r="32" spans="1:11" ht="16.5" customHeight="1">
      <c r="A32" s="9"/>
      <c r="B32" s="10" t="s">
        <v>63</v>
      </c>
      <c r="C32" s="43"/>
      <c r="D32" s="43"/>
      <c r="E32" s="10"/>
      <c r="F32" s="11" t="s">
        <v>64</v>
      </c>
      <c r="G32" s="44" t="s">
        <v>65</v>
      </c>
      <c r="H32" s="44"/>
      <c r="I32" s="45"/>
      <c r="J32" s="5">
        <f>J33+J35</f>
        <v>226921</v>
      </c>
      <c r="K32" s="26">
        <f t="shared" si="0"/>
        <v>1</v>
      </c>
    </row>
    <row r="33" spans="1:11" ht="16.5" customHeight="1">
      <c r="A33" s="9"/>
      <c r="B33" s="12"/>
      <c r="C33" s="46" t="s">
        <v>66</v>
      </c>
      <c r="D33" s="46"/>
      <c r="E33" s="13"/>
      <c r="F33" s="14" t="s">
        <v>67</v>
      </c>
      <c r="G33" s="47" t="s">
        <v>68</v>
      </c>
      <c r="H33" s="47"/>
      <c r="I33" s="48"/>
      <c r="J33" s="6">
        <f>J34</f>
        <v>226721</v>
      </c>
      <c r="K33" s="26">
        <f t="shared" si="0"/>
        <v>1</v>
      </c>
    </row>
    <row r="34" spans="1:11" ht="39" customHeight="1">
      <c r="A34" s="9"/>
      <c r="B34" s="17"/>
      <c r="C34" s="49"/>
      <c r="D34" s="49"/>
      <c r="E34" s="18" t="s">
        <v>69</v>
      </c>
      <c r="F34" s="19" t="s">
        <v>70</v>
      </c>
      <c r="G34" s="50" t="s">
        <v>68</v>
      </c>
      <c r="H34" s="50"/>
      <c r="I34" s="51"/>
      <c r="J34" s="7">
        <v>226721</v>
      </c>
      <c r="K34" s="26">
        <f t="shared" si="0"/>
        <v>1</v>
      </c>
    </row>
    <row r="35" spans="1:11" ht="16.5" customHeight="1">
      <c r="A35" s="9"/>
      <c r="B35" s="12"/>
      <c r="C35" s="46" t="s">
        <v>71</v>
      </c>
      <c r="D35" s="46"/>
      <c r="E35" s="13"/>
      <c r="F35" s="14" t="s">
        <v>72</v>
      </c>
      <c r="G35" s="47" t="s">
        <v>73</v>
      </c>
      <c r="H35" s="47"/>
      <c r="I35" s="48"/>
      <c r="J35" s="6">
        <f>J36</f>
        <v>200</v>
      </c>
      <c r="K35" s="26">
        <f t="shared" si="0"/>
        <v>1</v>
      </c>
    </row>
    <row r="36" spans="1:11" ht="38.25" customHeight="1">
      <c r="A36" s="9"/>
      <c r="B36" s="17"/>
      <c r="C36" s="49"/>
      <c r="D36" s="49"/>
      <c r="E36" s="18" t="s">
        <v>12</v>
      </c>
      <c r="F36" s="19" t="s">
        <v>13</v>
      </c>
      <c r="G36" s="50" t="s">
        <v>73</v>
      </c>
      <c r="H36" s="50"/>
      <c r="I36" s="51"/>
      <c r="J36" s="7">
        <v>200</v>
      </c>
      <c r="K36" s="26">
        <f t="shared" si="0"/>
        <v>1</v>
      </c>
    </row>
    <row r="37" spans="1:11" ht="33.75" customHeight="1">
      <c r="A37" s="9"/>
      <c r="B37" s="10" t="s">
        <v>74</v>
      </c>
      <c r="C37" s="43"/>
      <c r="D37" s="43"/>
      <c r="E37" s="10"/>
      <c r="F37" s="11" t="s">
        <v>75</v>
      </c>
      <c r="G37" s="44" t="s">
        <v>76</v>
      </c>
      <c r="H37" s="44"/>
      <c r="I37" s="45"/>
      <c r="J37" s="5">
        <f>J43+J45+J51+J59+J63</f>
        <v>1830738.46</v>
      </c>
      <c r="K37" s="26">
        <f t="shared" si="0"/>
        <v>0.5281260702499365</v>
      </c>
    </row>
    <row r="38" spans="1:11" ht="0.75" customHeight="1">
      <c r="A38" s="54"/>
      <c r="B38" s="54"/>
      <c r="C38" s="54"/>
      <c r="D38" s="54"/>
      <c r="E38" s="54"/>
      <c r="F38" s="54"/>
      <c r="G38" s="54"/>
      <c r="H38" s="54"/>
      <c r="I38" s="54"/>
      <c r="J38" s="8"/>
      <c r="K38" s="26" t="e">
        <f t="shared" si="0"/>
        <v>#DIV/0!</v>
      </c>
    </row>
    <row r="39" spans="1:11" ht="5.25" customHeight="1" hidden="1">
      <c r="A39" s="54"/>
      <c r="B39" s="54"/>
      <c r="C39" s="54"/>
      <c r="D39" s="54"/>
      <c r="E39" s="54"/>
      <c r="F39" s="54"/>
      <c r="G39" s="54"/>
      <c r="H39" s="55" t="s">
        <v>77</v>
      </c>
      <c r="I39" s="9"/>
      <c r="J39" s="8"/>
      <c r="K39" s="26" t="e">
        <f t="shared" si="0"/>
        <v>#DIV/0!</v>
      </c>
    </row>
    <row r="40" spans="1:11" ht="11.25" customHeight="1" hidden="1">
      <c r="A40" s="9"/>
      <c r="B40" s="55" t="s">
        <v>78</v>
      </c>
      <c r="C40" s="55"/>
      <c r="D40" s="54"/>
      <c r="E40" s="54"/>
      <c r="F40" s="54"/>
      <c r="G40" s="54"/>
      <c r="H40" s="55"/>
      <c r="I40" s="9"/>
      <c r="J40" s="8"/>
      <c r="K40" s="26" t="e">
        <f t="shared" si="0"/>
        <v>#DIV/0!</v>
      </c>
    </row>
    <row r="41" spans="1:11" ht="5.25" customHeight="1" hidden="1">
      <c r="A41" s="9"/>
      <c r="B41" s="55"/>
      <c r="C41" s="55"/>
      <c r="D41" s="54"/>
      <c r="E41" s="54"/>
      <c r="F41" s="54"/>
      <c r="G41" s="54"/>
      <c r="H41" s="54"/>
      <c r="I41" s="54"/>
      <c r="J41" s="8"/>
      <c r="K41" s="26" t="e">
        <f t="shared" si="0"/>
        <v>#DIV/0!</v>
      </c>
    </row>
    <row r="42" spans="1:11" ht="63.75" customHeight="1" hidden="1">
      <c r="A42" s="54"/>
      <c r="B42" s="54"/>
      <c r="C42" s="54"/>
      <c r="D42" s="54"/>
      <c r="E42" s="54"/>
      <c r="F42" s="54"/>
      <c r="G42" s="54"/>
      <c r="H42" s="54"/>
      <c r="I42" s="54"/>
      <c r="J42" s="8"/>
      <c r="K42" s="26" t="e">
        <f t="shared" si="0"/>
        <v>#DIV/0!</v>
      </c>
    </row>
    <row r="43" spans="1:11" ht="16.5" customHeight="1">
      <c r="A43" s="9"/>
      <c r="B43" s="12"/>
      <c r="C43" s="46" t="s">
        <v>79</v>
      </c>
      <c r="D43" s="46"/>
      <c r="E43" s="13"/>
      <c r="F43" s="14" t="s">
        <v>80</v>
      </c>
      <c r="G43" s="47" t="s">
        <v>81</v>
      </c>
      <c r="H43" s="47"/>
      <c r="I43" s="48"/>
      <c r="J43" s="6">
        <f>J44</f>
        <v>4569.52</v>
      </c>
      <c r="K43" s="26">
        <f t="shared" si="0"/>
        <v>0.456952</v>
      </c>
    </row>
    <row r="44" spans="1:11" ht="30.75" customHeight="1">
      <c r="A44" s="9"/>
      <c r="B44" s="17"/>
      <c r="C44" s="49"/>
      <c r="D44" s="49"/>
      <c r="E44" s="18" t="s">
        <v>82</v>
      </c>
      <c r="F44" s="19" t="s">
        <v>83</v>
      </c>
      <c r="G44" s="50" t="s">
        <v>81</v>
      </c>
      <c r="H44" s="50"/>
      <c r="I44" s="51"/>
      <c r="J44" s="7">
        <v>4569.52</v>
      </c>
      <c r="K44" s="26">
        <f t="shared" si="0"/>
        <v>0.456952</v>
      </c>
    </row>
    <row r="45" spans="1:11" ht="37.5" customHeight="1">
      <c r="A45" s="9"/>
      <c r="B45" s="12"/>
      <c r="C45" s="46" t="s">
        <v>84</v>
      </c>
      <c r="D45" s="46"/>
      <c r="E45" s="13"/>
      <c r="F45" s="14" t="s">
        <v>85</v>
      </c>
      <c r="G45" s="47" t="s">
        <v>86</v>
      </c>
      <c r="H45" s="47"/>
      <c r="I45" s="48"/>
      <c r="J45" s="6">
        <f>J46+J47+J48+J49+J50</f>
        <v>227302</v>
      </c>
      <c r="K45" s="26">
        <f t="shared" si="0"/>
        <v>0.5530462287104623</v>
      </c>
    </row>
    <row r="46" spans="1:11" ht="16.5" customHeight="1">
      <c r="A46" s="9"/>
      <c r="B46" s="17"/>
      <c r="C46" s="49"/>
      <c r="D46" s="49"/>
      <c r="E46" s="18" t="s">
        <v>87</v>
      </c>
      <c r="F46" s="19" t="s">
        <v>88</v>
      </c>
      <c r="G46" s="50" t="s">
        <v>89</v>
      </c>
      <c r="H46" s="50"/>
      <c r="I46" s="51"/>
      <c r="J46" s="7">
        <v>215521</v>
      </c>
      <c r="K46" s="26">
        <f t="shared" si="0"/>
        <v>0.5388025</v>
      </c>
    </row>
    <row r="47" spans="1:11" ht="16.5" customHeight="1">
      <c r="A47" s="9"/>
      <c r="B47" s="17"/>
      <c r="C47" s="49"/>
      <c r="D47" s="49"/>
      <c r="E47" s="18" t="s">
        <v>90</v>
      </c>
      <c r="F47" s="19" t="s">
        <v>91</v>
      </c>
      <c r="G47" s="50" t="s">
        <v>92</v>
      </c>
      <c r="H47" s="50"/>
      <c r="I47" s="51"/>
      <c r="J47" s="7">
        <v>3579</v>
      </c>
      <c r="K47" s="26">
        <f t="shared" si="0"/>
        <v>1.193</v>
      </c>
    </row>
    <row r="48" spans="1:11" ht="16.5" customHeight="1">
      <c r="A48" s="9"/>
      <c r="B48" s="17"/>
      <c r="C48" s="49"/>
      <c r="D48" s="49"/>
      <c r="E48" s="18" t="s">
        <v>93</v>
      </c>
      <c r="F48" s="19" t="s">
        <v>94</v>
      </c>
      <c r="G48" s="50" t="s">
        <v>95</v>
      </c>
      <c r="H48" s="50"/>
      <c r="I48" s="51"/>
      <c r="J48" s="7">
        <v>4111</v>
      </c>
      <c r="K48" s="26">
        <f t="shared" si="0"/>
        <v>0.5872857142857143</v>
      </c>
    </row>
    <row r="49" spans="1:11" ht="16.5" customHeight="1">
      <c r="A49" s="9"/>
      <c r="B49" s="17"/>
      <c r="C49" s="17"/>
      <c r="D49" s="17"/>
      <c r="E49" s="22" t="s">
        <v>109</v>
      </c>
      <c r="F49" s="24" t="s">
        <v>110</v>
      </c>
      <c r="G49" s="29">
        <v>0</v>
      </c>
      <c r="H49" s="30"/>
      <c r="I49" s="31"/>
      <c r="J49" s="7">
        <v>4000</v>
      </c>
      <c r="K49" s="26">
        <v>0</v>
      </c>
    </row>
    <row r="50" spans="1:11" ht="16.5" customHeight="1">
      <c r="A50" s="9"/>
      <c r="B50" s="17"/>
      <c r="C50" s="49"/>
      <c r="D50" s="49"/>
      <c r="E50" s="18" t="s">
        <v>96</v>
      </c>
      <c r="F50" s="19" t="s">
        <v>97</v>
      </c>
      <c r="G50" s="50" t="s">
        <v>98</v>
      </c>
      <c r="H50" s="50"/>
      <c r="I50" s="51"/>
      <c r="J50" s="7">
        <v>91</v>
      </c>
      <c r="K50" s="26">
        <f t="shared" si="0"/>
        <v>0.091</v>
      </c>
    </row>
    <row r="51" spans="1:11" ht="39" customHeight="1">
      <c r="A51" s="9"/>
      <c r="B51" s="12"/>
      <c r="C51" s="46" t="s">
        <v>99</v>
      </c>
      <c r="D51" s="46"/>
      <c r="E51" s="13"/>
      <c r="F51" s="14" t="s">
        <v>100</v>
      </c>
      <c r="G51" s="47" t="s">
        <v>101</v>
      </c>
      <c r="H51" s="47"/>
      <c r="I51" s="48"/>
      <c r="J51" s="6">
        <f>J52+J53+J54+J55+J56+J57+J58</f>
        <v>810336.2899999999</v>
      </c>
      <c r="K51" s="26">
        <f t="shared" si="0"/>
        <v>0.6330752265624999</v>
      </c>
    </row>
    <row r="52" spans="1:11" ht="16.5" customHeight="1">
      <c r="A52" s="9"/>
      <c r="B52" s="17"/>
      <c r="C52" s="49"/>
      <c r="D52" s="49"/>
      <c r="E52" s="18" t="s">
        <v>87</v>
      </c>
      <c r="F52" s="19" t="s">
        <v>88</v>
      </c>
      <c r="G52" s="50" t="s">
        <v>89</v>
      </c>
      <c r="H52" s="50"/>
      <c r="I52" s="51"/>
      <c r="J52" s="7">
        <v>227312.25</v>
      </c>
      <c r="K52" s="26">
        <f t="shared" si="0"/>
        <v>0.568280625</v>
      </c>
    </row>
    <row r="53" spans="1:11" ht="16.5" customHeight="1">
      <c r="A53" s="9"/>
      <c r="B53" s="17"/>
      <c r="C53" s="49"/>
      <c r="D53" s="49"/>
      <c r="E53" s="18" t="s">
        <v>90</v>
      </c>
      <c r="F53" s="19" t="s">
        <v>91</v>
      </c>
      <c r="G53" s="50" t="s">
        <v>102</v>
      </c>
      <c r="H53" s="50"/>
      <c r="I53" s="51"/>
      <c r="J53" s="7">
        <v>323923.16</v>
      </c>
      <c r="K53" s="26">
        <f t="shared" si="0"/>
        <v>0.64784632</v>
      </c>
    </row>
    <row r="54" spans="1:11" ht="16.5" customHeight="1">
      <c r="A54" s="9"/>
      <c r="B54" s="17"/>
      <c r="C54" s="49"/>
      <c r="D54" s="49"/>
      <c r="E54" s="18" t="s">
        <v>93</v>
      </c>
      <c r="F54" s="19" t="s">
        <v>94</v>
      </c>
      <c r="G54" s="50" t="s">
        <v>103</v>
      </c>
      <c r="H54" s="50"/>
      <c r="I54" s="51"/>
      <c r="J54" s="7">
        <v>9046.06</v>
      </c>
      <c r="K54" s="26">
        <f t="shared" si="0"/>
        <v>0.6030706666666666</v>
      </c>
    </row>
    <row r="55" spans="1:11" ht="16.5" customHeight="1">
      <c r="A55" s="9"/>
      <c r="B55" s="17"/>
      <c r="C55" s="49"/>
      <c r="D55" s="49"/>
      <c r="E55" s="18" t="s">
        <v>104</v>
      </c>
      <c r="F55" s="19" t="s">
        <v>105</v>
      </c>
      <c r="G55" s="50" t="s">
        <v>29</v>
      </c>
      <c r="H55" s="50"/>
      <c r="I55" s="51"/>
      <c r="J55" s="7">
        <v>209932</v>
      </c>
      <c r="K55" s="26">
        <f t="shared" si="0"/>
        <v>0.6997733333333334</v>
      </c>
    </row>
    <row r="56" spans="1:11" ht="16.5" customHeight="1">
      <c r="A56" s="9"/>
      <c r="B56" s="17"/>
      <c r="C56" s="49"/>
      <c r="D56" s="49"/>
      <c r="E56" s="18" t="s">
        <v>106</v>
      </c>
      <c r="F56" s="19" t="s">
        <v>107</v>
      </c>
      <c r="G56" s="50" t="s">
        <v>108</v>
      </c>
      <c r="H56" s="50"/>
      <c r="I56" s="51"/>
      <c r="J56" s="7">
        <v>663</v>
      </c>
      <c r="K56" s="26">
        <f t="shared" si="0"/>
        <v>0.1326</v>
      </c>
    </row>
    <row r="57" spans="1:11" ht="16.5" customHeight="1">
      <c r="A57" s="9"/>
      <c r="B57" s="17"/>
      <c r="C57" s="49"/>
      <c r="D57" s="49"/>
      <c r="E57" s="18" t="s">
        <v>109</v>
      </c>
      <c r="F57" s="19" t="s">
        <v>110</v>
      </c>
      <c r="G57" s="50" t="s">
        <v>111</v>
      </c>
      <c r="H57" s="50"/>
      <c r="I57" s="51"/>
      <c r="J57" s="7">
        <v>34601</v>
      </c>
      <c r="K57" s="26">
        <f t="shared" si="0"/>
        <v>0.69202</v>
      </c>
    </row>
    <row r="58" spans="1:11" ht="16.5" customHeight="1">
      <c r="A58" s="9"/>
      <c r="B58" s="17"/>
      <c r="C58" s="49"/>
      <c r="D58" s="49"/>
      <c r="E58" s="18" t="s">
        <v>96</v>
      </c>
      <c r="F58" s="19" t="s">
        <v>97</v>
      </c>
      <c r="G58" s="50" t="s">
        <v>81</v>
      </c>
      <c r="H58" s="50"/>
      <c r="I58" s="51"/>
      <c r="J58" s="7">
        <v>4858.82</v>
      </c>
      <c r="K58" s="26">
        <f t="shared" si="0"/>
        <v>0.485882</v>
      </c>
    </row>
    <row r="59" spans="1:11" ht="25.5" customHeight="1">
      <c r="A59" s="9"/>
      <c r="B59" s="12"/>
      <c r="C59" s="46" t="s">
        <v>112</v>
      </c>
      <c r="D59" s="46"/>
      <c r="E59" s="13"/>
      <c r="F59" s="14" t="s">
        <v>113</v>
      </c>
      <c r="G59" s="47" t="s">
        <v>114</v>
      </c>
      <c r="H59" s="47"/>
      <c r="I59" s="48"/>
      <c r="J59" s="6">
        <f>J60+J61+J62</f>
        <v>77319.16</v>
      </c>
      <c r="K59" s="26">
        <f t="shared" si="0"/>
        <v>0.7029014545454546</v>
      </c>
    </row>
    <row r="60" spans="1:11" ht="16.5" customHeight="1">
      <c r="A60" s="9"/>
      <c r="B60" s="17"/>
      <c r="C60" s="32"/>
      <c r="D60" s="33"/>
      <c r="E60" s="18" t="s">
        <v>115</v>
      </c>
      <c r="F60" s="19" t="s">
        <v>116</v>
      </c>
      <c r="G60" s="50" t="s">
        <v>117</v>
      </c>
      <c r="H60" s="50"/>
      <c r="I60" s="51"/>
      <c r="J60" s="7">
        <v>16896</v>
      </c>
      <c r="K60" s="26">
        <f t="shared" si="0"/>
        <v>0.5632</v>
      </c>
    </row>
    <row r="61" spans="1:11" ht="16.5" customHeight="1">
      <c r="A61" s="9"/>
      <c r="B61" s="17"/>
      <c r="C61" s="34"/>
      <c r="D61" s="35"/>
      <c r="E61" s="22" t="s">
        <v>212</v>
      </c>
      <c r="F61" s="24" t="s">
        <v>214</v>
      </c>
      <c r="G61" s="29">
        <v>0</v>
      </c>
      <c r="H61" s="30"/>
      <c r="I61" s="31"/>
      <c r="J61" s="7">
        <v>432</v>
      </c>
      <c r="K61" s="26">
        <v>0</v>
      </c>
    </row>
    <row r="62" spans="1:11" ht="16.5" customHeight="1">
      <c r="A62" s="9"/>
      <c r="B62" s="17"/>
      <c r="C62" s="36"/>
      <c r="D62" s="37"/>
      <c r="E62" s="18" t="s">
        <v>118</v>
      </c>
      <c r="F62" s="19" t="s">
        <v>119</v>
      </c>
      <c r="G62" s="50" t="s">
        <v>120</v>
      </c>
      <c r="H62" s="50"/>
      <c r="I62" s="51"/>
      <c r="J62" s="7">
        <v>59991.16</v>
      </c>
      <c r="K62" s="26">
        <f t="shared" si="0"/>
        <v>0.7498895000000001</v>
      </c>
    </row>
    <row r="63" spans="1:11" ht="16.5" customHeight="1">
      <c r="A63" s="9"/>
      <c r="B63" s="12"/>
      <c r="C63" s="46" t="s">
        <v>121</v>
      </c>
      <c r="D63" s="46"/>
      <c r="E63" s="13"/>
      <c r="F63" s="14" t="s">
        <v>122</v>
      </c>
      <c r="G63" s="47" t="s">
        <v>123</v>
      </c>
      <c r="H63" s="47"/>
      <c r="I63" s="48"/>
      <c r="J63" s="6">
        <f>J64+J65</f>
        <v>711211.49</v>
      </c>
      <c r="K63" s="26">
        <f t="shared" si="0"/>
        <v>0.4296104392683693</v>
      </c>
    </row>
    <row r="64" spans="1:11" ht="16.5" customHeight="1">
      <c r="A64" s="9"/>
      <c r="B64" s="17"/>
      <c r="C64" s="49"/>
      <c r="D64" s="49"/>
      <c r="E64" s="18" t="s">
        <v>124</v>
      </c>
      <c r="F64" s="19" t="s">
        <v>125</v>
      </c>
      <c r="G64" s="50" t="s">
        <v>126</v>
      </c>
      <c r="H64" s="50"/>
      <c r="I64" s="51"/>
      <c r="J64" s="7">
        <v>708791</v>
      </c>
      <c r="K64" s="26">
        <f t="shared" si="0"/>
        <v>0.42840711280885835</v>
      </c>
    </row>
    <row r="65" spans="1:11" ht="16.5" customHeight="1">
      <c r="A65" s="9"/>
      <c r="B65" s="17"/>
      <c r="C65" s="49"/>
      <c r="D65" s="49"/>
      <c r="E65" s="18" t="s">
        <v>127</v>
      </c>
      <c r="F65" s="19" t="s">
        <v>128</v>
      </c>
      <c r="G65" s="50" t="s">
        <v>98</v>
      </c>
      <c r="H65" s="50"/>
      <c r="I65" s="51"/>
      <c r="J65" s="7">
        <v>2420.49</v>
      </c>
      <c r="K65" s="26">
        <f t="shared" si="0"/>
        <v>2.4204899999999996</v>
      </c>
    </row>
    <row r="66" spans="1:11" ht="16.5" customHeight="1">
      <c r="A66" s="9"/>
      <c r="B66" s="10" t="s">
        <v>129</v>
      </c>
      <c r="C66" s="43"/>
      <c r="D66" s="43"/>
      <c r="E66" s="10"/>
      <c r="F66" s="11" t="s">
        <v>130</v>
      </c>
      <c r="G66" s="44" t="s">
        <v>131</v>
      </c>
      <c r="H66" s="44"/>
      <c r="I66" s="45"/>
      <c r="J66" s="5">
        <f>J67+J69</f>
        <v>3633864</v>
      </c>
      <c r="K66" s="26">
        <f t="shared" si="0"/>
        <v>0.5683845902261407</v>
      </c>
    </row>
    <row r="67" spans="1:11" ht="19.5" customHeight="1">
      <c r="A67" s="9"/>
      <c r="B67" s="12"/>
      <c r="C67" s="46" t="s">
        <v>132</v>
      </c>
      <c r="D67" s="46"/>
      <c r="E67" s="13"/>
      <c r="F67" s="14" t="s">
        <v>133</v>
      </c>
      <c r="G67" s="47" t="s">
        <v>134</v>
      </c>
      <c r="H67" s="47"/>
      <c r="I67" s="48"/>
      <c r="J67" s="6">
        <f>J68</f>
        <v>2331768</v>
      </c>
      <c r="K67" s="26">
        <f t="shared" si="0"/>
        <v>0.615384290568403</v>
      </c>
    </row>
    <row r="68" spans="1:11" ht="16.5" customHeight="1">
      <c r="A68" s="9"/>
      <c r="B68" s="17"/>
      <c r="C68" s="49"/>
      <c r="D68" s="49"/>
      <c r="E68" s="18" t="s">
        <v>135</v>
      </c>
      <c r="F68" s="19" t="s">
        <v>136</v>
      </c>
      <c r="G68" s="50" t="s">
        <v>134</v>
      </c>
      <c r="H68" s="50"/>
      <c r="I68" s="51"/>
      <c r="J68" s="7">
        <v>2331768</v>
      </c>
      <c r="K68" s="26">
        <f t="shared" si="0"/>
        <v>0.615384290568403</v>
      </c>
    </row>
    <row r="69" spans="1:11" ht="16.5" customHeight="1">
      <c r="A69" s="9"/>
      <c r="B69" s="12"/>
      <c r="C69" s="46" t="s">
        <v>137</v>
      </c>
      <c r="D69" s="46"/>
      <c r="E69" s="13"/>
      <c r="F69" s="14" t="s">
        <v>138</v>
      </c>
      <c r="G69" s="47" t="s">
        <v>139</v>
      </c>
      <c r="H69" s="47"/>
      <c r="I69" s="48"/>
      <c r="J69" s="6">
        <f>J70</f>
        <v>1302096</v>
      </c>
      <c r="K69" s="26">
        <f aca="true" t="shared" si="1" ref="K69:K119">J69/G69</f>
        <v>0.4999996160040304</v>
      </c>
    </row>
    <row r="70" spans="1:11" ht="16.5" customHeight="1">
      <c r="A70" s="9"/>
      <c r="B70" s="17"/>
      <c r="C70" s="49"/>
      <c r="D70" s="49"/>
      <c r="E70" s="18" t="s">
        <v>135</v>
      </c>
      <c r="F70" s="19" t="s">
        <v>136</v>
      </c>
      <c r="G70" s="50" t="s">
        <v>139</v>
      </c>
      <c r="H70" s="50"/>
      <c r="I70" s="51"/>
      <c r="J70" s="7">
        <v>1302096</v>
      </c>
      <c r="K70" s="26">
        <f t="shared" si="1"/>
        <v>0.4999996160040304</v>
      </c>
    </row>
    <row r="71" spans="1:11" ht="16.5" customHeight="1">
      <c r="A71" s="9"/>
      <c r="B71" s="10" t="s">
        <v>140</v>
      </c>
      <c r="C71" s="43"/>
      <c r="D71" s="43"/>
      <c r="E71" s="10"/>
      <c r="F71" s="11" t="s">
        <v>141</v>
      </c>
      <c r="G71" s="44" t="s">
        <v>142</v>
      </c>
      <c r="H71" s="44"/>
      <c r="I71" s="45"/>
      <c r="J71" s="5">
        <f>J72+J78+J81+J86+J93</f>
        <v>62152.7</v>
      </c>
      <c r="K71" s="26">
        <f t="shared" si="1"/>
        <v>0.12669228260426432</v>
      </c>
    </row>
    <row r="72" spans="1:11" ht="16.5" customHeight="1">
      <c r="A72" s="9"/>
      <c r="B72" s="12"/>
      <c r="C72" s="46" t="s">
        <v>143</v>
      </c>
      <c r="D72" s="46"/>
      <c r="E72" s="13"/>
      <c r="F72" s="14" t="s">
        <v>144</v>
      </c>
      <c r="G72" s="47" t="s">
        <v>145</v>
      </c>
      <c r="H72" s="47"/>
      <c r="I72" s="48"/>
      <c r="J72" s="6">
        <f>J73++J74+J75+J76+J77</f>
        <v>3749.16</v>
      </c>
      <c r="K72" s="26">
        <f t="shared" si="1"/>
        <v>0.015896374814500742</v>
      </c>
    </row>
    <row r="73" spans="1:11" ht="36.75" customHeight="1">
      <c r="A73" s="9"/>
      <c r="B73" s="17"/>
      <c r="C73" s="32"/>
      <c r="D73" s="33"/>
      <c r="E73" s="18" t="s">
        <v>9</v>
      </c>
      <c r="F73" s="19" t="s">
        <v>10</v>
      </c>
      <c r="G73" s="50" t="s">
        <v>146</v>
      </c>
      <c r="H73" s="50"/>
      <c r="I73" s="51"/>
      <c r="J73" s="7">
        <v>1621.96</v>
      </c>
      <c r="K73" s="26">
        <f t="shared" si="1"/>
        <v>0.49150303030303033</v>
      </c>
    </row>
    <row r="74" spans="1:11" ht="16.5" customHeight="1">
      <c r="A74" s="9"/>
      <c r="B74" s="17"/>
      <c r="C74" s="34"/>
      <c r="D74" s="35"/>
      <c r="E74" s="18" t="s">
        <v>47</v>
      </c>
      <c r="F74" s="19" t="s">
        <v>48</v>
      </c>
      <c r="G74" s="50" t="s">
        <v>147</v>
      </c>
      <c r="H74" s="50"/>
      <c r="I74" s="51"/>
      <c r="J74" s="7">
        <v>1850.2</v>
      </c>
      <c r="K74" s="26">
        <f t="shared" si="1"/>
        <v>0.7400800000000001</v>
      </c>
    </row>
    <row r="75" spans="1:11" ht="16.5" customHeight="1">
      <c r="A75" s="9"/>
      <c r="B75" s="17"/>
      <c r="C75" s="34"/>
      <c r="D75" s="35"/>
      <c r="E75" s="18" t="s">
        <v>50</v>
      </c>
      <c r="F75" s="19" t="s">
        <v>51</v>
      </c>
      <c r="G75" s="50" t="s">
        <v>148</v>
      </c>
      <c r="H75" s="50"/>
      <c r="I75" s="51"/>
      <c r="J75" s="7">
        <v>0</v>
      </c>
      <c r="K75" s="26">
        <f t="shared" si="1"/>
        <v>0</v>
      </c>
    </row>
    <row r="76" spans="1:11" ht="16.5" customHeight="1">
      <c r="A76" s="9"/>
      <c r="B76" s="17"/>
      <c r="C76" s="34"/>
      <c r="D76" s="35"/>
      <c r="E76" s="22" t="s">
        <v>211</v>
      </c>
      <c r="F76" s="23" t="s">
        <v>213</v>
      </c>
      <c r="G76" s="29">
        <v>0</v>
      </c>
      <c r="H76" s="30"/>
      <c r="I76" s="31"/>
      <c r="J76" s="7">
        <v>277</v>
      </c>
      <c r="K76" s="26">
        <v>0</v>
      </c>
    </row>
    <row r="77" spans="1:11" ht="27.75" customHeight="1">
      <c r="A77" s="9"/>
      <c r="B77" s="17"/>
      <c r="C77" s="36"/>
      <c r="D77" s="37"/>
      <c r="E77" s="18" t="s">
        <v>20</v>
      </c>
      <c r="F77" s="19" t="s">
        <v>21</v>
      </c>
      <c r="G77" s="50" t="s">
        <v>149</v>
      </c>
      <c r="H77" s="50"/>
      <c r="I77" s="51"/>
      <c r="J77" s="7">
        <v>0</v>
      </c>
      <c r="K77" s="26">
        <f t="shared" si="1"/>
        <v>0</v>
      </c>
    </row>
    <row r="78" spans="1:11" ht="16.5" customHeight="1">
      <c r="A78" s="9"/>
      <c r="B78" s="12"/>
      <c r="C78" s="46" t="s">
        <v>150</v>
      </c>
      <c r="D78" s="46"/>
      <c r="E78" s="13"/>
      <c r="F78" s="14" t="s">
        <v>151</v>
      </c>
      <c r="G78" s="47" t="s">
        <v>152</v>
      </c>
      <c r="H78" s="47"/>
      <c r="I78" s="48"/>
      <c r="J78" s="6">
        <f>J79+J80</f>
        <v>20221</v>
      </c>
      <c r="K78" s="26">
        <f t="shared" si="1"/>
        <v>1.01105</v>
      </c>
    </row>
    <row r="79" spans="1:11" ht="16.5" customHeight="1">
      <c r="A79" s="9"/>
      <c r="B79" s="17"/>
      <c r="C79" s="32"/>
      <c r="D79" s="33"/>
      <c r="E79" s="18" t="s">
        <v>153</v>
      </c>
      <c r="F79" s="19" t="s">
        <v>154</v>
      </c>
      <c r="G79" s="50" t="s">
        <v>152</v>
      </c>
      <c r="H79" s="50"/>
      <c r="I79" s="51"/>
      <c r="J79" s="7">
        <v>20200</v>
      </c>
      <c r="K79" s="26">
        <f t="shared" si="1"/>
        <v>1.01</v>
      </c>
    </row>
    <row r="80" spans="1:11" ht="16.5" customHeight="1">
      <c r="A80" s="9"/>
      <c r="B80" s="17"/>
      <c r="C80" s="36"/>
      <c r="D80" s="37"/>
      <c r="E80" s="22" t="s">
        <v>211</v>
      </c>
      <c r="F80" s="23" t="s">
        <v>213</v>
      </c>
      <c r="G80" s="29">
        <v>0</v>
      </c>
      <c r="H80" s="30"/>
      <c r="I80" s="31"/>
      <c r="J80" s="7">
        <v>21</v>
      </c>
      <c r="K80" s="26">
        <v>0</v>
      </c>
    </row>
    <row r="81" spans="1:11" ht="16.5" customHeight="1">
      <c r="A81" s="9"/>
      <c r="B81" s="12"/>
      <c r="C81" s="46" t="s">
        <v>155</v>
      </c>
      <c r="D81" s="46"/>
      <c r="E81" s="13"/>
      <c r="F81" s="14" t="s">
        <v>156</v>
      </c>
      <c r="G81" s="47" t="s">
        <v>157</v>
      </c>
      <c r="H81" s="47"/>
      <c r="I81" s="48"/>
      <c r="J81" s="6">
        <f>J82+J83+J85</f>
        <v>4470.4400000000005</v>
      </c>
      <c r="K81" s="26">
        <f t="shared" si="1"/>
        <v>0.9825142857142858</v>
      </c>
    </row>
    <row r="82" spans="1:11" ht="38.25" customHeight="1">
      <c r="A82" s="9"/>
      <c r="B82" s="17"/>
      <c r="C82" s="32"/>
      <c r="D82" s="33"/>
      <c r="E82" s="18" t="s">
        <v>9</v>
      </c>
      <c r="F82" s="19" t="s">
        <v>10</v>
      </c>
      <c r="G82" s="50" t="s">
        <v>158</v>
      </c>
      <c r="H82" s="50"/>
      <c r="I82" s="51"/>
      <c r="J82" s="7">
        <v>1864.44</v>
      </c>
      <c r="K82" s="26">
        <f t="shared" si="1"/>
        <v>0.8106260869565217</v>
      </c>
    </row>
    <row r="83" spans="1:11" ht="16.5" customHeight="1">
      <c r="A83" s="9"/>
      <c r="B83" s="17"/>
      <c r="C83" s="34"/>
      <c r="D83" s="35"/>
      <c r="E83" s="18" t="s">
        <v>47</v>
      </c>
      <c r="F83" s="19" t="s">
        <v>48</v>
      </c>
      <c r="G83" s="50" t="s">
        <v>159</v>
      </c>
      <c r="H83" s="50"/>
      <c r="I83" s="51"/>
      <c r="J83" s="7">
        <v>2500</v>
      </c>
      <c r="K83" s="26">
        <f t="shared" si="1"/>
        <v>1.1363636363636365</v>
      </c>
    </row>
    <row r="84" spans="1:11" ht="16.5" customHeight="1">
      <c r="A84" s="9"/>
      <c r="B84" s="17"/>
      <c r="C84" s="34"/>
      <c r="D84" s="35"/>
      <c r="E84" s="18" t="s">
        <v>50</v>
      </c>
      <c r="F84" s="19" t="s">
        <v>51</v>
      </c>
      <c r="G84" s="50" t="s">
        <v>148</v>
      </c>
      <c r="H84" s="50"/>
      <c r="I84" s="51"/>
      <c r="J84" s="7">
        <v>0</v>
      </c>
      <c r="K84" s="26">
        <f t="shared" si="1"/>
        <v>0</v>
      </c>
    </row>
    <row r="85" spans="1:11" ht="16.5" customHeight="1">
      <c r="A85" s="9"/>
      <c r="B85" s="17"/>
      <c r="C85" s="36"/>
      <c r="D85" s="37"/>
      <c r="E85" s="22" t="s">
        <v>211</v>
      </c>
      <c r="F85" s="23" t="s">
        <v>213</v>
      </c>
      <c r="G85" s="29">
        <v>0</v>
      </c>
      <c r="H85" s="30"/>
      <c r="I85" s="31"/>
      <c r="J85" s="7">
        <v>106</v>
      </c>
      <c r="K85" s="26">
        <v>0</v>
      </c>
    </row>
    <row r="86" spans="1:11" ht="16.5" customHeight="1">
      <c r="A86" s="9"/>
      <c r="B86" s="12"/>
      <c r="C86" s="46" t="s">
        <v>160</v>
      </c>
      <c r="D86" s="46"/>
      <c r="E86" s="13"/>
      <c r="F86" s="14" t="s">
        <v>161</v>
      </c>
      <c r="G86" s="47" t="s">
        <v>117</v>
      </c>
      <c r="H86" s="47"/>
      <c r="I86" s="48"/>
      <c r="J86" s="6">
        <f>J87</f>
        <v>33712.1</v>
      </c>
      <c r="K86" s="26">
        <f t="shared" si="1"/>
        <v>1.1237366666666666</v>
      </c>
    </row>
    <row r="87" spans="1:11" ht="16.5" customHeight="1">
      <c r="A87" s="9"/>
      <c r="B87" s="17"/>
      <c r="C87" s="49"/>
      <c r="D87" s="49"/>
      <c r="E87" s="18" t="s">
        <v>47</v>
      </c>
      <c r="F87" s="19" t="s">
        <v>48</v>
      </c>
      <c r="G87" s="50" t="s">
        <v>117</v>
      </c>
      <c r="H87" s="50"/>
      <c r="I87" s="51"/>
      <c r="J87" s="7">
        <v>33712.1</v>
      </c>
      <c r="K87" s="26">
        <f t="shared" si="1"/>
        <v>1.1237366666666666</v>
      </c>
    </row>
    <row r="88" spans="1:11" ht="0.75" customHeight="1">
      <c r="A88" s="54"/>
      <c r="B88" s="54"/>
      <c r="C88" s="54"/>
      <c r="D88" s="54"/>
      <c r="E88" s="54"/>
      <c r="F88" s="54"/>
      <c r="G88" s="54"/>
      <c r="H88" s="54"/>
      <c r="I88" s="54"/>
      <c r="J88" s="8"/>
      <c r="K88" s="26" t="e">
        <f t="shared" si="1"/>
        <v>#DIV/0!</v>
      </c>
    </row>
    <row r="89" spans="1:11" ht="5.25" customHeight="1" hidden="1">
      <c r="A89" s="54"/>
      <c r="B89" s="54"/>
      <c r="C89" s="54"/>
      <c r="D89" s="54"/>
      <c r="E89" s="54"/>
      <c r="F89" s="54"/>
      <c r="G89" s="54"/>
      <c r="H89" s="55" t="s">
        <v>162</v>
      </c>
      <c r="I89" s="9"/>
      <c r="J89" s="8"/>
      <c r="K89" s="26" t="e">
        <f t="shared" si="1"/>
        <v>#DIV/0!</v>
      </c>
    </row>
    <row r="90" spans="1:11" ht="11.25" customHeight="1" hidden="1">
      <c r="A90" s="9"/>
      <c r="B90" s="55" t="s">
        <v>78</v>
      </c>
      <c r="C90" s="55"/>
      <c r="D90" s="54"/>
      <c r="E90" s="54"/>
      <c r="F90" s="54"/>
      <c r="G90" s="54"/>
      <c r="H90" s="55"/>
      <c r="I90" s="9"/>
      <c r="J90" s="8"/>
      <c r="K90" s="26" t="e">
        <f t="shared" si="1"/>
        <v>#DIV/0!</v>
      </c>
    </row>
    <row r="91" spans="1:11" ht="5.25" customHeight="1" hidden="1">
      <c r="A91" s="9"/>
      <c r="B91" s="55"/>
      <c r="C91" s="55"/>
      <c r="D91" s="54"/>
      <c r="E91" s="54"/>
      <c r="F91" s="54"/>
      <c r="G91" s="54"/>
      <c r="H91" s="54"/>
      <c r="I91" s="54"/>
      <c r="J91" s="8"/>
      <c r="K91" s="26" t="e">
        <f t="shared" si="1"/>
        <v>#DIV/0!</v>
      </c>
    </row>
    <row r="92" spans="1:11" ht="6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8"/>
      <c r="K92" s="26" t="e">
        <f t="shared" si="1"/>
        <v>#DIV/0!</v>
      </c>
    </row>
    <row r="93" spans="1:11" ht="16.5" customHeight="1">
      <c r="A93" s="9"/>
      <c r="B93" s="12"/>
      <c r="C93" s="46" t="s">
        <v>163</v>
      </c>
      <c r="D93" s="46"/>
      <c r="E93" s="13"/>
      <c r="F93" s="14" t="s">
        <v>8</v>
      </c>
      <c r="G93" s="47" t="s">
        <v>164</v>
      </c>
      <c r="H93" s="47"/>
      <c r="I93" s="48"/>
      <c r="J93" s="6">
        <f>J94+J95</f>
        <v>0</v>
      </c>
      <c r="K93" s="26">
        <f t="shared" si="1"/>
        <v>0</v>
      </c>
    </row>
    <row r="94" spans="1:11" ht="36" customHeight="1">
      <c r="A94" s="9"/>
      <c r="B94" s="17"/>
      <c r="C94" s="49"/>
      <c r="D94" s="49"/>
      <c r="E94" s="18" t="s">
        <v>165</v>
      </c>
      <c r="F94" s="19" t="s">
        <v>166</v>
      </c>
      <c r="G94" s="50" t="s">
        <v>167</v>
      </c>
      <c r="H94" s="50"/>
      <c r="I94" s="51"/>
      <c r="J94" s="7">
        <v>0</v>
      </c>
      <c r="K94" s="26">
        <f t="shared" si="1"/>
        <v>0</v>
      </c>
    </row>
    <row r="95" spans="1:11" ht="37.5" customHeight="1">
      <c r="A95" s="9"/>
      <c r="B95" s="17"/>
      <c r="C95" s="49"/>
      <c r="D95" s="49"/>
      <c r="E95" s="18" t="s">
        <v>168</v>
      </c>
      <c r="F95" s="19" t="s">
        <v>166</v>
      </c>
      <c r="G95" s="50" t="s">
        <v>169</v>
      </c>
      <c r="H95" s="50"/>
      <c r="I95" s="51"/>
      <c r="J95" s="7">
        <v>0</v>
      </c>
      <c r="K95" s="26">
        <f t="shared" si="1"/>
        <v>0</v>
      </c>
    </row>
    <row r="96" spans="1:11" ht="16.5" customHeight="1">
      <c r="A96" s="9"/>
      <c r="B96" s="10" t="s">
        <v>170</v>
      </c>
      <c r="C96" s="43"/>
      <c r="D96" s="43"/>
      <c r="E96" s="10"/>
      <c r="F96" s="11" t="s">
        <v>171</v>
      </c>
      <c r="G96" s="44" t="s">
        <v>172</v>
      </c>
      <c r="H96" s="44"/>
      <c r="I96" s="45"/>
      <c r="J96" s="5">
        <f>J97+J100+J103+J105+J107+J110</f>
        <v>902601.36</v>
      </c>
      <c r="K96" s="26">
        <f t="shared" si="1"/>
        <v>0.5067946996069623</v>
      </c>
    </row>
    <row r="97" spans="1:11" ht="30" customHeight="1">
      <c r="A97" s="9"/>
      <c r="B97" s="12"/>
      <c r="C97" s="46" t="s">
        <v>173</v>
      </c>
      <c r="D97" s="46"/>
      <c r="E97" s="13"/>
      <c r="F97" s="14" t="s">
        <v>174</v>
      </c>
      <c r="G97" s="47" t="s">
        <v>175</v>
      </c>
      <c r="H97" s="47"/>
      <c r="I97" s="48"/>
      <c r="J97" s="6">
        <f>J98+J99</f>
        <v>800537.36</v>
      </c>
      <c r="K97" s="26">
        <f t="shared" si="1"/>
        <v>0.4938540160394818</v>
      </c>
    </row>
    <row r="98" spans="1:11" ht="38.25" customHeight="1">
      <c r="A98" s="9"/>
      <c r="B98" s="17"/>
      <c r="C98" s="32"/>
      <c r="D98" s="33"/>
      <c r="E98" s="18" t="s">
        <v>12</v>
      </c>
      <c r="F98" s="19" t="s">
        <v>13</v>
      </c>
      <c r="G98" s="50" t="s">
        <v>175</v>
      </c>
      <c r="H98" s="50"/>
      <c r="I98" s="51"/>
      <c r="J98" s="7">
        <v>798379</v>
      </c>
      <c r="K98" s="26">
        <f t="shared" si="1"/>
        <v>0.4925225169648365</v>
      </c>
    </row>
    <row r="99" spans="1:11" ht="38.25" customHeight="1">
      <c r="A99" s="9"/>
      <c r="B99" s="17"/>
      <c r="C99" s="36"/>
      <c r="D99" s="37"/>
      <c r="E99" s="22" t="s">
        <v>40</v>
      </c>
      <c r="F99" s="24" t="s">
        <v>41</v>
      </c>
      <c r="G99" s="29">
        <v>0</v>
      </c>
      <c r="H99" s="30"/>
      <c r="I99" s="31"/>
      <c r="J99" s="7">
        <v>2158.36</v>
      </c>
      <c r="K99" s="26">
        <v>0</v>
      </c>
    </row>
    <row r="100" spans="1:11" ht="45" customHeight="1">
      <c r="A100" s="9"/>
      <c r="B100" s="12"/>
      <c r="C100" s="46" t="s">
        <v>176</v>
      </c>
      <c r="D100" s="46"/>
      <c r="E100" s="13"/>
      <c r="F100" s="14" t="s">
        <v>177</v>
      </c>
      <c r="G100" s="47" t="s">
        <v>178</v>
      </c>
      <c r="H100" s="47"/>
      <c r="I100" s="48"/>
      <c r="J100" s="6">
        <f>J101+J102</f>
        <v>7473</v>
      </c>
      <c r="K100" s="26">
        <f t="shared" si="1"/>
        <v>0.705</v>
      </c>
    </row>
    <row r="101" spans="1:11" ht="37.5" customHeight="1">
      <c r="A101" s="9"/>
      <c r="B101" s="17"/>
      <c r="C101" s="49"/>
      <c r="D101" s="49"/>
      <c r="E101" s="18" t="s">
        <v>12</v>
      </c>
      <c r="F101" s="19" t="s">
        <v>13</v>
      </c>
      <c r="G101" s="50" t="s">
        <v>179</v>
      </c>
      <c r="H101" s="50"/>
      <c r="I101" s="51"/>
      <c r="J101" s="7">
        <v>2153</v>
      </c>
      <c r="K101" s="26">
        <f t="shared" si="1"/>
        <v>0.828076923076923</v>
      </c>
    </row>
    <row r="102" spans="1:11" ht="25.5" customHeight="1">
      <c r="A102" s="9"/>
      <c r="B102" s="17"/>
      <c r="C102" s="49"/>
      <c r="D102" s="49"/>
      <c r="E102" s="18" t="s">
        <v>180</v>
      </c>
      <c r="F102" s="19" t="s">
        <v>181</v>
      </c>
      <c r="G102" s="50" t="s">
        <v>182</v>
      </c>
      <c r="H102" s="50"/>
      <c r="I102" s="51"/>
      <c r="J102" s="7">
        <v>5320</v>
      </c>
      <c r="K102" s="26">
        <f t="shared" si="1"/>
        <v>0.665</v>
      </c>
    </row>
    <row r="103" spans="1:11" ht="19.5" customHeight="1">
      <c r="A103" s="9"/>
      <c r="B103" s="12"/>
      <c r="C103" s="46" t="s">
        <v>183</v>
      </c>
      <c r="D103" s="46"/>
      <c r="E103" s="13"/>
      <c r="F103" s="14" t="s">
        <v>184</v>
      </c>
      <c r="G103" s="47" t="s">
        <v>185</v>
      </c>
      <c r="H103" s="47"/>
      <c r="I103" s="48"/>
      <c r="J103" s="6">
        <f>J104</f>
        <v>6600</v>
      </c>
      <c r="K103" s="26">
        <f t="shared" si="1"/>
        <v>1</v>
      </c>
    </row>
    <row r="104" spans="1:11" ht="25.5" customHeight="1">
      <c r="A104" s="9"/>
      <c r="B104" s="17"/>
      <c r="C104" s="49"/>
      <c r="D104" s="49"/>
      <c r="E104" s="18" t="s">
        <v>180</v>
      </c>
      <c r="F104" s="19" t="s">
        <v>181</v>
      </c>
      <c r="G104" s="50" t="s">
        <v>185</v>
      </c>
      <c r="H104" s="50"/>
      <c r="I104" s="51"/>
      <c r="J104" s="7">
        <v>6600</v>
      </c>
      <c r="K104" s="26">
        <f t="shared" si="1"/>
        <v>1</v>
      </c>
    </row>
    <row r="105" spans="1:11" ht="16.5" customHeight="1">
      <c r="A105" s="9"/>
      <c r="B105" s="12"/>
      <c r="C105" s="46" t="s">
        <v>186</v>
      </c>
      <c r="D105" s="46"/>
      <c r="E105" s="13"/>
      <c r="F105" s="14" t="s">
        <v>187</v>
      </c>
      <c r="G105" s="47" t="s">
        <v>188</v>
      </c>
      <c r="H105" s="47"/>
      <c r="I105" s="48"/>
      <c r="J105" s="6">
        <f>J106</f>
        <v>53120</v>
      </c>
      <c r="K105" s="26">
        <f t="shared" si="1"/>
        <v>0.6784163473818646</v>
      </c>
    </row>
    <row r="106" spans="1:11" ht="26.25" customHeight="1">
      <c r="A106" s="9"/>
      <c r="B106" s="17"/>
      <c r="C106" s="49"/>
      <c r="D106" s="49"/>
      <c r="E106" s="18" t="s">
        <v>180</v>
      </c>
      <c r="F106" s="19" t="s">
        <v>181</v>
      </c>
      <c r="G106" s="50" t="s">
        <v>188</v>
      </c>
      <c r="H106" s="50"/>
      <c r="I106" s="51"/>
      <c r="J106" s="7">
        <v>53120</v>
      </c>
      <c r="K106" s="26">
        <f t="shared" si="1"/>
        <v>0.6784163473818646</v>
      </c>
    </row>
    <row r="107" spans="1:11" ht="16.5" customHeight="1">
      <c r="A107" s="9"/>
      <c r="B107" s="12"/>
      <c r="C107" s="46" t="s">
        <v>189</v>
      </c>
      <c r="D107" s="46"/>
      <c r="E107" s="13"/>
      <c r="F107" s="14" t="s">
        <v>190</v>
      </c>
      <c r="G107" s="47" t="s">
        <v>191</v>
      </c>
      <c r="H107" s="47"/>
      <c r="I107" s="48"/>
      <c r="J107" s="6">
        <f>J108+J109</f>
        <v>29271</v>
      </c>
      <c r="K107" s="26">
        <f t="shared" si="1"/>
        <v>0.5420555555555555</v>
      </c>
    </row>
    <row r="108" spans="1:11" ht="16.5" customHeight="1">
      <c r="A108" s="9"/>
      <c r="B108" s="12"/>
      <c r="C108" s="56"/>
      <c r="D108" s="57"/>
      <c r="E108" s="21" t="s">
        <v>211</v>
      </c>
      <c r="F108" s="23" t="s">
        <v>213</v>
      </c>
      <c r="G108" s="15"/>
      <c r="H108" s="15">
        <v>0</v>
      </c>
      <c r="I108" s="16"/>
      <c r="J108" s="6">
        <v>16</v>
      </c>
      <c r="K108" s="26">
        <v>0</v>
      </c>
    </row>
    <row r="109" spans="1:11" ht="28.5" customHeight="1">
      <c r="A109" s="9"/>
      <c r="B109" s="17"/>
      <c r="C109" s="36"/>
      <c r="D109" s="37"/>
      <c r="E109" s="18" t="s">
        <v>180</v>
      </c>
      <c r="F109" s="19" t="s">
        <v>181</v>
      </c>
      <c r="G109" s="50" t="s">
        <v>191</v>
      </c>
      <c r="H109" s="50"/>
      <c r="I109" s="51"/>
      <c r="J109" s="7">
        <v>29255</v>
      </c>
      <c r="K109" s="26">
        <f t="shared" si="1"/>
        <v>0.5417592592592593</v>
      </c>
    </row>
    <row r="110" spans="1:11" ht="16.5" customHeight="1">
      <c r="A110" s="9"/>
      <c r="B110" s="12"/>
      <c r="C110" s="46" t="s">
        <v>192</v>
      </c>
      <c r="D110" s="46"/>
      <c r="E110" s="13"/>
      <c r="F110" s="14" t="s">
        <v>8</v>
      </c>
      <c r="G110" s="47" t="s">
        <v>193</v>
      </c>
      <c r="H110" s="47"/>
      <c r="I110" s="48"/>
      <c r="J110" s="6">
        <f>J111</f>
        <v>5600</v>
      </c>
      <c r="K110" s="26">
        <f t="shared" si="1"/>
        <v>0.5333333333333333</v>
      </c>
    </row>
    <row r="111" spans="1:11" ht="25.5" customHeight="1">
      <c r="A111" s="9"/>
      <c r="B111" s="17"/>
      <c r="C111" s="49"/>
      <c r="D111" s="49"/>
      <c r="E111" s="18" t="s">
        <v>180</v>
      </c>
      <c r="F111" s="19" t="s">
        <v>181</v>
      </c>
      <c r="G111" s="50" t="s">
        <v>193</v>
      </c>
      <c r="H111" s="50"/>
      <c r="I111" s="51"/>
      <c r="J111" s="7">
        <v>5600</v>
      </c>
      <c r="K111" s="26">
        <f t="shared" si="1"/>
        <v>0.5333333333333333</v>
      </c>
    </row>
    <row r="112" spans="1:11" ht="16.5" customHeight="1">
      <c r="A112" s="9"/>
      <c r="B112" s="10" t="s">
        <v>194</v>
      </c>
      <c r="C112" s="43"/>
      <c r="D112" s="43"/>
      <c r="E112" s="10"/>
      <c r="F112" s="11" t="s">
        <v>195</v>
      </c>
      <c r="G112" s="44" t="s">
        <v>196</v>
      </c>
      <c r="H112" s="44"/>
      <c r="I112" s="45"/>
      <c r="J112" s="5">
        <f>J113</f>
        <v>7549</v>
      </c>
      <c r="K112" s="26">
        <f t="shared" si="1"/>
        <v>1</v>
      </c>
    </row>
    <row r="113" spans="1:11" ht="16.5" customHeight="1">
      <c r="A113" s="9"/>
      <c r="B113" s="12"/>
      <c r="C113" s="46" t="s">
        <v>197</v>
      </c>
      <c r="D113" s="46"/>
      <c r="E113" s="13"/>
      <c r="F113" s="14" t="s">
        <v>198</v>
      </c>
      <c r="G113" s="47" t="s">
        <v>196</v>
      </c>
      <c r="H113" s="47"/>
      <c r="I113" s="48"/>
      <c r="J113" s="6">
        <f>J114</f>
        <v>7549</v>
      </c>
      <c r="K113" s="26">
        <f t="shared" si="1"/>
        <v>1</v>
      </c>
    </row>
    <row r="114" spans="1:11" ht="28.5" customHeight="1">
      <c r="A114" s="9"/>
      <c r="B114" s="17"/>
      <c r="C114" s="49"/>
      <c r="D114" s="49"/>
      <c r="E114" s="18" t="s">
        <v>180</v>
      </c>
      <c r="F114" s="19" t="s">
        <v>181</v>
      </c>
      <c r="G114" s="50" t="s">
        <v>196</v>
      </c>
      <c r="H114" s="50"/>
      <c r="I114" s="51"/>
      <c r="J114" s="7">
        <v>7549</v>
      </c>
      <c r="K114" s="26">
        <f t="shared" si="1"/>
        <v>1</v>
      </c>
    </row>
    <row r="115" spans="1:11" ht="16.5" customHeight="1">
      <c r="A115" s="9"/>
      <c r="B115" s="10" t="s">
        <v>199</v>
      </c>
      <c r="C115" s="43"/>
      <c r="D115" s="43"/>
      <c r="E115" s="10"/>
      <c r="F115" s="11" t="s">
        <v>200</v>
      </c>
      <c r="G115" s="44" t="s">
        <v>108</v>
      </c>
      <c r="H115" s="44"/>
      <c r="I115" s="45"/>
      <c r="J115" s="5">
        <f>J116</f>
        <v>1450.36</v>
      </c>
      <c r="K115" s="26">
        <f t="shared" si="1"/>
        <v>0.290072</v>
      </c>
    </row>
    <row r="116" spans="1:11" ht="27.75" customHeight="1">
      <c r="A116" s="9"/>
      <c r="B116" s="12"/>
      <c r="C116" s="46" t="s">
        <v>201</v>
      </c>
      <c r="D116" s="46"/>
      <c r="E116" s="13"/>
      <c r="F116" s="14" t="s">
        <v>202</v>
      </c>
      <c r="G116" s="47" t="s">
        <v>108</v>
      </c>
      <c r="H116" s="47"/>
      <c r="I116" s="48"/>
      <c r="J116" s="6">
        <f>J117</f>
        <v>1450.36</v>
      </c>
      <c r="K116" s="26">
        <f t="shared" si="1"/>
        <v>0.290072</v>
      </c>
    </row>
    <row r="117" spans="1:11" ht="16.5" customHeight="1">
      <c r="A117" s="9"/>
      <c r="B117" s="17"/>
      <c r="C117" s="49"/>
      <c r="D117" s="49"/>
      <c r="E117" s="18" t="s">
        <v>153</v>
      </c>
      <c r="F117" s="19" t="s">
        <v>154</v>
      </c>
      <c r="G117" s="50" t="s">
        <v>108</v>
      </c>
      <c r="H117" s="50"/>
      <c r="I117" s="51"/>
      <c r="J117" s="7">
        <v>1450.36</v>
      </c>
      <c r="K117" s="26">
        <f t="shared" si="1"/>
        <v>0.290072</v>
      </c>
    </row>
    <row r="118" spans="1:11" ht="5.25" customHeight="1" hidden="1">
      <c r="A118" s="9"/>
      <c r="B118" s="58"/>
      <c r="C118" s="58"/>
      <c r="D118" s="58"/>
      <c r="E118" s="58"/>
      <c r="F118" s="54"/>
      <c r="G118" s="54"/>
      <c r="H118" s="54"/>
      <c r="I118" s="54"/>
      <c r="J118" s="8"/>
      <c r="K118" s="26" t="e">
        <f t="shared" si="1"/>
        <v>#DIV/0!</v>
      </c>
    </row>
    <row r="119" spans="1:11" ht="16.5" customHeight="1">
      <c r="A119" s="9"/>
      <c r="B119" s="59" t="s">
        <v>203</v>
      </c>
      <c r="C119" s="60"/>
      <c r="D119" s="60"/>
      <c r="E119" s="60"/>
      <c r="F119" s="61"/>
      <c r="G119" s="62" t="s">
        <v>204</v>
      </c>
      <c r="H119" s="62"/>
      <c r="I119" s="63"/>
      <c r="J119" s="27">
        <f>J115+J112+J96+J71+J66+J37+J32+J29+J16+J12+J8+J4</f>
        <v>6872946.52</v>
      </c>
      <c r="K119" s="28">
        <f t="shared" si="1"/>
        <v>0.4667816914084983</v>
      </c>
    </row>
    <row r="120" spans="1:9" ht="251.25" customHeight="1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8" ht="5.25" customHeight="1">
      <c r="A121" s="38"/>
      <c r="B121" s="38"/>
      <c r="C121" s="38"/>
      <c r="D121" s="38"/>
      <c r="E121" s="38"/>
      <c r="F121" s="38"/>
      <c r="G121" s="38"/>
      <c r="H121" s="64" t="s">
        <v>205</v>
      </c>
    </row>
    <row r="122" spans="2:8" ht="11.25" customHeight="1">
      <c r="B122" s="64" t="s">
        <v>78</v>
      </c>
      <c r="C122" s="64"/>
      <c r="D122" s="38"/>
      <c r="E122" s="38"/>
      <c r="F122" s="38"/>
      <c r="G122" s="38"/>
      <c r="H122" s="64"/>
    </row>
    <row r="123" spans="2:9" ht="5.25" customHeight="1">
      <c r="B123" s="64"/>
      <c r="C123" s="64"/>
      <c r="D123" s="38"/>
      <c r="E123" s="38"/>
      <c r="F123" s="38"/>
      <c r="G123" s="38"/>
      <c r="H123" s="38"/>
      <c r="I123" s="38"/>
    </row>
  </sheetData>
  <sheetProtection/>
  <mergeCells count="219">
    <mergeCell ref="B118:E118"/>
    <mergeCell ref="F118:I118"/>
    <mergeCell ref="B119:F119"/>
    <mergeCell ref="G119:I119"/>
    <mergeCell ref="A120:I120"/>
    <mergeCell ref="A121:G121"/>
    <mergeCell ref="H121:H122"/>
    <mergeCell ref="B122:C123"/>
    <mergeCell ref="D122:G122"/>
    <mergeCell ref="D123:I123"/>
    <mergeCell ref="C115:D115"/>
    <mergeCell ref="G115:I115"/>
    <mergeCell ref="C116:D116"/>
    <mergeCell ref="G116:I116"/>
    <mergeCell ref="C117:D117"/>
    <mergeCell ref="G117:I117"/>
    <mergeCell ref="C112:D112"/>
    <mergeCell ref="G112:I112"/>
    <mergeCell ref="C113:D113"/>
    <mergeCell ref="G113:I113"/>
    <mergeCell ref="C114:D114"/>
    <mergeCell ref="G114:I114"/>
    <mergeCell ref="C107:D107"/>
    <mergeCell ref="G107:I107"/>
    <mergeCell ref="G109:I109"/>
    <mergeCell ref="C110:D110"/>
    <mergeCell ref="G110:I110"/>
    <mergeCell ref="C111:D111"/>
    <mergeCell ref="G111:I111"/>
    <mergeCell ref="C104:D104"/>
    <mergeCell ref="G104:I104"/>
    <mergeCell ref="C105:D105"/>
    <mergeCell ref="G105:I105"/>
    <mergeCell ref="C106:D106"/>
    <mergeCell ref="G106:I106"/>
    <mergeCell ref="C101:D101"/>
    <mergeCell ref="G101:I101"/>
    <mergeCell ref="C102:D102"/>
    <mergeCell ref="G102:I102"/>
    <mergeCell ref="C103:D103"/>
    <mergeCell ref="G103:I103"/>
    <mergeCell ref="C96:D96"/>
    <mergeCell ref="G96:I96"/>
    <mergeCell ref="C97:D97"/>
    <mergeCell ref="G97:I97"/>
    <mergeCell ref="G98:I98"/>
    <mergeCell ref="C100:D100"/>
    <mergeCell ref="G100:I100"/>
    <mergeCell ref="A92:I92"/>
    <mergeCell ref="C93:D93"/>
    <mergeCell ref="G93:I93"/>
    <mergeCell ref="C94:D94"/>
    <mergeCell ref="G94:I94"/>
    <mergeCell ref="C95:D95"/>
    <mergeCell ref="G95:I95"/>
    <mergeCell ref="A88:I88"/>
    <mergeCell ref="A89:G89"/>
    <mergeCell ref="H89:H90"/>
    <mergeCell ref="B90:C91"/>
    <mergeCell ref="D90:G90"/>
    <mergeCell ref="D91:I91"/>
    <mergeCell ref="G82:I82"/>
    <mergeCell ref="G83:I83"/>
    <mergeCell ref="G84:I84"/>
    <mergeCell ref="C86:D86"/>
    <mergeCell ref="G86:I86"/>
    <mergeCell ref="C87:D87"/>
    <mergeCell ref="G87:I87"/>
    <mergeCell ref="G73:I73"/>
    <mergeCell ref="G74:I74"/>
    <mergeCell ref="C108:D109"/>
    <mergeCell ref="G75:I75"/>
    <mergeCell ref="G77:I77"/>
    <mergeCell ref="C78:D78"/>
    <mergeCell ref="G78:I78"/>
    <mergeCell ref="G79:I79"/>
    <mergeCell ref="C81:D81"/>
    <mergeCell ref="G81:I81"/>
    <mergeCell ref="C70:D70"/>
    <mergeCell ref="G70:I70"/>
    <mergeCell ref="C71:D71"/>
    <mergeCell ref="G71:I71"/>
    <mergeCell ref="C72:D72"/>
    <mergeCell ref="G72:I72"/>
    <mergeCell ref="C67:D67"/>
    <mergeCell ref="G67:I67"/>
    <mergeCell ref="C68:D68"/>
    <mergeCell ref="G68:I68"/>
    <mergeCell ref="C69:D69"/>
    <mergeCell ref="G69:I69"/>
    <mergeCell ref="C64:D64"/>
    <mergeCell ref="G64:I64"/>
    <mergeCell ref="C65:D65"/>
    <mergeCell ref="G65:I65"/>
    <mergeCell ref="C66:D66"/>
    <mergeCell ref="G66:I66"/>
    <mergeCell ref="C59:D59"/>
    <mergeCell ref="G59:I59"/>
    <mergeCell ref="G60:I60"/>
    <mergeCell ref="G62:I62"/>
    <mergeCell ref="C63:D63"/>
    <mergeCell ref="G63:I63"/>
    <mergeCell ref="C56:D56"/>
    <mergeCell ref="G56:I56"/>
    <mergeCell ref="C57:D57"/>
    <mergeCell ref="G57:I57"/>
    <mergeCell ref="C58:D58"/>
    <mergeCell ref="G58:I58"/>
    <mergeCell ref="C53:D53"/>
    <mergeCell ref="G53:I53"/>
    <mergeCell ref="C54:D54"/>
    <mergeCell ref="G54:I54"/>
    <mergeCell ref="C55:D55"/>
    <mergeCell ref="G55:I55"/>
    <mergeCell ref="C50:D50"/>
    <mergeCell ref="G50:I50"/>
    <mergeCell ref="C51:D51"/>
    <mergeCell ref="G51:I51"/>
    <mergeCell ref="C52:D52"/>
    <mergeCell ref="G52:I52"/>
    <mergeCell ref="C46:D46"/>
    <mergeCell ref="G46:I46"/>
    <mergeCell ref="C47:D47"/>
    <mergeCell ref="G47:I47"/>
    <mergeCell ref="C48:D48"/>
    <mergeCell ref="G48:I48"/>
    <mergeCell ref="A42:I42"/>
    <mergeCell ref="C43:D43"/>
    <mergeCell ref="G43:I43"/>
    <mergeCell ref="C44:D44"/>
    <mergeCell ref="G44:I44"/>
    <mergeCell ref="C45:D45"/>
    <mergeCell ref="G45:I45"/>
    <mergeCell ref="C37:D37"/>
    <mergeCell ref="G37:I37"/>
    <mergeCell ref="A38:I38"/>
    <mergeCell ref="A39:G39"/>
    <mergeCell ref="H39:H40"/>
    <mergeCell ref="B40:C41"/>
    <mergeCell ref="D40:G40"/>
    <mergeCell ref="D41:I41"/>
    <mergeCell ref="C34:D34"/>
    <mergeCell ref="G34:I34"/>
    <mergeCell ref="C35:D35"/>
    <mergeCell ref="G35:I35"/>
    <mergeCell ref="C36:D36"/>
    <mergeCell ref="G36:I36"/>
    <mergeCell ref="C31:D31"/>
    <mergeCell ref="G31:I31"/>
    <mergeCell ref="C32:D32"/>
    <mergeCell ref="G32:I32"/>
    <mergeCell ref="C33:D33"/>
    <mergeCell ref="G33:I33"/>
    <mergeCell ref="C28:D28"/>
    <mergeCell ref="G28:I28"/>
    <mergeCell ref="C29:D29"/>
    <mergeCell ref="G29:I29"/>
    <mergeCell ref="C30:D30"/>
    <mergeCell ref="G30:I30"/>
    <mergeCell ref="C24:D24"/>
    <mergeCell ref="G24:I24"/>
    <mergeCell ref="C26:D26"/>
    <mergeCell ref="G26:I26"/>
    <mergeCell ref="G25:I25"/>
    <mergeCell ref="C27:D27"/>
    <mergeCell ref="G27:I27"/>
    <mergeCell ref="C20:D20"/>
    <mergeCell ref="G20:I20"/>
    <mergeCell ref="C22:D22"/>
    <mergeCell ref="G22:I22"/>
    <mergeCell ref="G21:H21"/>
    <mergeCell ref="C23:D23"/>
    <mergeCell ref="G23:I23"/>
    <mergeCell ref="C17:D17"/>
    <mergeCell ref="G17:I17"/>
    <mergeCell ref="C18:D18"/>
    <mergeCell ref="G18:I18"/>
    <mergeCell ref="C19:D19"/>
    <mergeCell ref="G19:I19"/>
    <mergeCell ref="C14:D14"/>
    <mergeCell ref="G14:I14"/>
    <mergeCell ref="C15:D15"/>
    <mergeCell ref="G15:I15"/>
    <mergeCell ref="C16:D16"/>
    <mergeCell ref="G16:I16"/>
    <mergeCell ref="C11:D11"/>
    <mergeCell ref="G11:I11"/>
    <mergeCell ref="G10:H10"/>
    <mergeCell ref="C12:D12"/>
    <mergeCell ref="G12:I12"/>
    <mergeCell ref="C13:D13"/>
    <mergeCell ref="G13:I13"/>
    <mergeCell ref="G6:I6"/>
    <mergeCell ref="C7:D7"/>
    <mergeCell ref="G7:I7"/>
    <mergeCell ref="C8:D8"/>
    <mergeCell ref="G8:I8"/>
    <mergeCell ref="C9:D9"/>
    <mergeCell ref="G9:I9"/>
    <mergeCell ref="C82:D85"/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49:I49"/>
    <mergeCell ref="G61:I61"/>
    <mergeCell ref="C60:D62"/>
    <mergeCell ref="C98:D99"/>
    <mergeCell ref="G99:I99"/>
    <mergeCell ref="G80:I80"/>
    <mergeCell ref="G76:I76"/>
    <mergeCell ref="G85:I85"/>
    <mergeCell ref="C73:D77"/>
    <mergeCell ref="C79:D8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2011-08-31T06:04:01Z</cp:lastPrinted>
  <dcterms:modified xsi:type="dcterms:W3CDTF">2011-08-31T06:05:26Z</dcterms:modified>
  <cp:category/>
  <cp:version/>
  <cp:contentType/>
  <cp:contentStatus/>
</cp:coreProperties>
</file>